
<file path=[Content_Types].xml><?xml version="1.0" encoding="utf-8"?>
<Types xmlns="http://schemas.openxmlformats.org/package/2006/content-types">
  <Default Extension="bin" ContentType="application/vnd.openxmlformats-officedocument.spreadsheetml.printerSettings"/>
  <Default Extension="psdsxs" ContentType="application/vnd.openxmlformats-package.digital-signature-xmlsignature+xml"/>
  <Default Extension="rels" ContentType="application/vnd.openxmlformats-package.relationships+xml"/>
  <Default Extension="xml" ContentType="application/xml"/>
  <Default Extension="psdsor"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package/services/digital-signature/origin.psdsor"/><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385" yWindow="-15" windowWidth="14430" windowHeight="11760" tabRatio="904" firstSheet="6" activeTab="23"/>
  </bookViews>
  <sheets>
    <sheet name="1. Thủy lợi phí" sheetId="165" r:id="rId1"/>
    <sheet name="2. Đất lúa" sheetId="155" r:id="rId2"/>
    <sheet name="3. CS PTNN" sheetId="166" r:id="rId3"/>
    <sheet name="4. NTM 2023 (đối ứng)" sheetId="181" r:id="rId4"/>
    <sheet name="5. ATHĐ" sheetId="151" r:id="rId5"/>
    <sheet name="6. Tích tụ " sheetId="198" r:id="rId6"/>
    <sheet name="7. Kh.nông" sheetId="67" r:id="rId7"/>
    <sheet name="8. giám sát hành trình" sheetId="148" r:id="rId8"/>
    <sheet name="9. GTNT" sheetId="199" r:id="rId9"/>
    <sheet name="10. ATTP" sheetId="153" r:id="rId10"/>
    <sheet name="11.Kh.công" sheetId="66" r:id="rId11"/>
    <sheet name="12.Du lịch" sheetId="88" r:id="rId12"/>
    <sheet name="13.SCĐB" sheetId="113" r:id="rId13"/>
    <sheet name="13.1.SCĐB" sheetId="114" r:id="rId14"/>
    <sheet name="13.2.SCĐB" sheetId="115" r:id="rId15"/>
    <sheet name="14.ATGT" sheetId="175" r:id="rId16"/>
    <sheet name="15.PTDN" sheetId="73" r:id="rId17"/>
    <sheet name="16. Đào tạo NNL" sheetId="156" r:id="rId18"/>
    <sheet name="17. VH" sheetId="202" r:id="rId19"/>
    <sheet name="18. Hỏa táng" sheetId="194" r:id="rId20"/>
    <sheet name="19. NTM 2023 (Vốn NSTW)" sheetId="186" r:id="rId21"/>
    <sheet name="19.1" sheetId="184" r:id="rId22"/>
    <sheet name="19.2" sheetId="187" r:id="rId23"/>
    <sheet name="20. Nhu cầu CS 23" sheetId="200" r:id="rId24"/>
  </sheet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__a1" hidden="1">{"'Sheet1'!$L$16"}</definedName>
    <definedName name="___________btM300">#REF!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CON1">#REF!</definedName>
    <definedName name="___________CON2">#REF!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dn400">#REF!</definedName>
    <definedName name="___________ddn600">#REF!</definedName>
    <definedName name="___________gon4">#REF!</definedName>
    <definedName name="___________lap1">#REF!</definedName>
    <definedName name="___________lap2">#REF!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in190">#REF!</definedName>
    <definedName name="___________PA3" hidden="1">{"'Sheet1'!$L$16"}</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c1">#REF!</definedName>
    <definedName name="___________SC2">#REF!</definedName>
    <definedName name="___________sc3">#REF!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__SN3">#REF!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VL100">#REF!</definedName>
    <definedName name="___________VL250">#REF!</definedName>
    <definedName name="__________boi1">#REF!</definedName>
    <definedName name="__________boi2">#REF!</definedName>
    <definedName name="__________boi3">#REF!</definedName>
    <definedName name="__________boi4">#REF!</definedName>
    <definedName name="__________btm10">#REF!</definedName>
    <definedName name="__________BTM250">#REF!</definedName>
    <definedName name="__________h1" hidden="1">{"'Sheet1'!$L$16"}</definedName>
    <definedName name="__________hom2">#REF!</definedName>
    <definedName name="__________KM188">#REF!</definedName>
    <definedName name="__________km189">#REF!</definedName>
    <definedName name="__________km190">#REF!</definedName>
    <definedName name="__________km191">#REF!</definedName>
    <definedName name="__________km192">#REF!</definedName>
    <definedName name="__________km193">#REF!</definedName>
    <definedName name="__________km194">#REF!</definedName>
    <definedName name="__________km195">#REF!</definedName>
    <definedName name="__________km197">#REF!</definedName>
    <definedName name="__________km198">#REF!</definedName>
    <definedName name="__________NET2">#REF!</definedName>
    <definedName name="__________sua20">#REF!</definedName>
    <definedName name="__________sua30">#REF!</definedName>
    <definedName name="__________TB1">#REF!</definedName>
    <definedName name="__________TH1">#REF!</definedName>
    <definedName name="__________TH2">#REF!</definedName>
    <definedName name="__________TH3">#REF!</definedName>
    <definedName name="__________TK155">#REF!</definedName>
    <definedName name="__________TK422">#REF!</definedName>
    <definedName name="_________a1" hidden="1">{"'Sheet1'!$L$16"}</definedName>
    <definedName name="_________boi1">#REF!</definedName>
    <definedName name="_________boi2">#REF!</definedName>
    <definedName name="_________boi3">#REF!</definedName>
    <definedName name="_________boi4">#REF!</definedName>
    <definedName name="_________btm10">#REF!</definedName>
    <definedName name="_________BTM250">#REF!</definedName>
    <definedName name="_________btM300">#REF!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CON1">#REF!</definedName>
    <definedName name="_________CON2">#REF!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dn400">#REF!</definedName>
    <definedName name="_________ddn600">#REF!</definedName>
    <definedName name="_________gon4">#REF!</definedName>
    <definedName name="_________h1" hidden="1">{"'Sheet1'!$L$16"}</definedName>
    <definedName name="_________hom2">#REF!</definedName>
    <definedName name="_________KM188">#REF!</definedName>
    <definedName name="_________km189">#REF!</definedName>
    <definedName name="_________km190">#REF!</definedName>
    <definedName name="_________km191">#REF!</definedName>
    <definedName name="_________km192">#REF!</definedName>
    <definedName name="_________km193">#REF!</definedName>
    <definedName name="_________km194">#REF!</definedName>
    <definedName name="_________km195">#REF!</definedName>
    <definedName name="_________km196">#REF!</definedName>
    <definedName name="_________km197">#REF!</definedName>
    <definedName name="_________km198">#REF!</definedName>
    <definedName name="_________lap1">#REF!</definedName>
    <definedName name="_________lap2">#REF!</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PA3" hidden="1">{"'Sheet1'!$L$16"}</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at10">#REF!</definedName>
    <definedName name="_________sat14">#REF!</definedName>
    <definedName name="_________sat16">#REF!</definedName>
    <definedName name="_________sat20">#REF!</definedName>
    <definedName name="_________sat8">#REF!</definedName>
    <definedName name="_________sc1">#REF!</definedName>
    <definedName name="_________SC2">#REF!</definedName>
    <definedName name="_________sc3">#REF!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_SN3">#REF!</definedName>
    <definedName name="_________sua20">#REF!</definedName>
    <definedName name="_________sua30">#REF!</definedName>
    <definedName name="_________TB1">#REF!</definedName>
    <definedName name="_________TH1">#REF!</definedName>
    <definedName name="_________TH2">#REF!</definedName>
    <definedName name="_________TH3">#REF!</definedName>
    <definedName name="_________TK155">#REF!</definedName>
    <definedName name="_________TK422">#REF!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VL100">#REF!</definedName>
    <definedName name="_________VL250">#REF!</definedName>
    <definedName name="________a1" hidden="1">{"'Sheet1'!$L$16"}</definedName>
    <definedName name="________boi1">#REF!</definedName>
    <definedName name="________boi2">#REF!</definedName>
    <definedName name="________boi3">#REF!</definedName>
    <definedName name="________boi4">#REF!</definedName>
    <definedName name="________btm10">#REF!</definedName>
    <definedName name="________BTM250">#REF!</definedName>
    <definedName name="________btM300">#REF!</definedName>
    <definedName name="________cao1">#REF!</definedName>
    <definedName name="________cao2">#REF!</definedName>
    <definedName name="________cao3">#REF!</definedName>
    <definedName name="________cao4">#REF!</definedName>
    <definedName name="________cao5">#REF!</definedName>
    <definedName name="________cao6">#REF!</definedName>
    <definedName name="________CON1">#REF!</definedName>
    <definedName name="________CON2">#REF!</definedName>
    <definedName name="________dai1">#REF!</definedName>
    <definedName name="________dai2">#REF!</definedName>
    <definedName name="________dai3">#REF!</definedName>
    <definedName name="________dai4">#REF!</definedName>
    <definedName name="________dai5">#REF!</definedName>
    <definedName name="________dai6">#REF!</definedName>
    <definedName name="________dan1">#REF!</definedName>
    <definedName name="________dan2">#REF!</definedName>
    <definedName name="________ddn400">#REF!</definedName>
    <definedName name="________ddn600">#REF!</definedName>
    <definedName name="________gon4">#REF!</definedName>
    <definedName name="________h1" hidden="1">{"'Sheet1'!$L$16"}</definedName>
    <definedName name="________hom2">#REF!</definedName>
    <definedName name="________KM188">#REF!</definedName>
    <definedName name="________km189">#REF!</definedName>
    <definedName name="________km190">#REF!</definedName>
    <definedName name="________km191">#REF!</definedName>
    <definedName name="________km192">#REF!</definedName>
    <definedName name="________km193">#REF!</definedName>
    <definedName name="________km194">#REF!</definedName>
    <definedName name="________km195">#REF!</definedName>
    <definedName name="________km196">#REF!</definedName>
    <definedName name="________km197">#REF!</definedName>
    <definedName name="________km198">#REF!</definedName>
    <definedName name="________lap1">#REF!</definedName>
    <definedName name="________lap2">#REF!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A3" hidden="1">{"'Sheet1'!$L$16"}</definedName>
    <definedName name="________phi10">#REF!</definedName>
    <definedName name="________phi12">#REF!</definedName>
    <definedName name="________phi14">#REF!</definedName>
    <definedName name="________phi16">#REF!</definedName>
    <definedName name="________phi18">#REF!</definedName>
    <definedName name="________phi20">#REF!</definedName>
    <definedName name="________phi22">#REF!</definedName>
    <definedName name="________phi25">#REF!</definedName>
    <definedName name="________phi28">#REF!</definedName>
    <definedName name="________phi6">#REF!</definedName>
    <definedName name="________phi8">#REF!</definedName>
    <definedName name="________sat10">#REF!</definedName>
    <definedName name="________sat14">#REF!</definedName>
    <definedName name="________sat16">#REF!</definedName>
    <definedName name="________sat20">#REF!</definedName>
    <definedName name="________sat8">#REF!</definedName>
    <definedName name="________sc1">#REF!</definedName>
    <definedName name="________SC2">#REF!</definedName>
    <definedName name="________sc3">#REF!</definedName>
    <definedName name="________slg1">#REF!</definedName>
    <definedName name="________slg2">#REF!</definedName>
    <definedName name="________slg3">#REF!</definedName>
    <definedName name="________slg4">#REF!</definedName>
    <definedName name="________slg5">#REF!</definedName>
    <definedName name="________slg6">#REF!</definedName>
    <definedName name="________SN3">#REF!</definedName>
    <definedName name="________sua20">#REF!</definedName>
    <definedName name="________sua30">#REF!</definedName>
    <definedName name="________TB1">#REF!</definedName>
    <definedName name="________TH1">#REF!</definedName>
    <definedName name="________TH2">#REF!</definedName>
    <definedName name="________TH3">#REF!</definedName>
    <definedName name="________TK155">#REF!</definedName>
    <definedName name="________TK422">#REF!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VL100">#REF!</definedName>
    <definedName name="________VL250">#REF!</definedName>
    <definedName name="_______a1" hidden="1">{"'Sheet1'!$L$16"}</definedName>
    <definedName name="_______boi1">#REF!</definedName>
    <definedName name="_______boi2">#REF!</definedName>
    <definedName name="_______boi3">#REF!</definedName>
    <definedName name="_______boi4">#REF!</definedName>
    <definedName name="_______btm10">#REF!</definedName>
    <definedName name="_______btm100">#REF!</definedName>
    <definedName name="_______BTM250">#REF!</definedName>
    <definedName name="_______btM300">#REF!</definedName>
    <definedName name="_______cao1">#REF!</definedName>
    <definedName name="_______cao2">#REF!</definedName>
    <definedName name="_______cao3">#REF!</definedName>
    <definedName name="_______cao4">#REF!</definedName>
    <definedName name="_______cao5">#REF!</definedName>
    <definedName name="_______cao6">#REF!</definedName>
    <definedName name="_______CON1">#REF!</definedName>
    <definedName name="_______CON2">#REF!</definedName>
    <definedName name="_______dai1">#REF!</definedName>
    <definedName name="_______dai2">#REF!</definedName>
    <definedName name="_______dai3">#REF!</definedName>
    <definedName name="_______dai4">#REF!</definedName>
    <definedName name="_______dai5">#REF!</definedName>
    <definedName name="_______dai6">#REF!</definedName>
    <definedName name="_______dan1">#REF!</definedName>
    <definedName name="_______dan2">#REF!</definedName>
    <definedName name="_______ddn400">#REF!</definedName>
    <definedName name="_______ddn600">#REF!</definedName>
    <definedName name="_______gon4">#REF!</definedName>
    <definedName name="_______h1" hidden="1">{"'Sheet1'!$L$16"}</definedName>
    <definedName name="_______hom2">#REF!</definedName>
    <definedName name="_______hu6" localSheetId="15" hidden="1">{"'Sheet1'!$L$16"}</definedName>
    <definedName name="_______hu6" hidden="1">{"'Sheet1'!$L$16"}</definedName>
    <definedName name="_______KM188">#REF!</definedName>
    <definedName name="_______km189">#REF!</definedName>
    <definedName name="_______km190">#REF!</definedName>
    <definedName name="_______km191">#REF!</definedName>
    <definedName name="_______km192">#REF!</definedName>
    <definedName name="_______km193">#REF!</definedName>
    <definedName name="_______km194">#REF!</definedName>
    <definedName name="_______km195">#REF!</definedName>
    <definedName name="_______km196">#REF!</definedName>
    <definedName name="_______km197">#REF!</definedName>
    <definedName name="_______km198">#REF!</definedName>
    <definedName name="_______lap1">#REF!</definedName>
    <definedName name="_______lap2">#REF!</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PA3" hidden="1">{"'Sheet1'!$L$16"}</definedName>
    <definedName name="_______phi10">#REF!</definedName>
    <definedName name="_______phi12">#REF!</definedName>
    <definedName name="_______phi14">#REF!</definedName>
    <definedName name="_______phi16">#REF!</definedName>
    <definedName name="_______phi18">#REF!</definedName>
    <definedName name="_______phi20">#REF!</definedName>
    <definedName name="_______phi22">#REF!</definedName>
    <definedName name="_______phi25">#REF!</definedName>
    <definedName name="_______phi28">#REF!</definedName>
    <definedName name="_______phi6">#REF!</definedName>
    <definedName name="_______phi8">#REF!</definedName>
    <definedName name="_______sc1">#REF!</definedName>
    <definedName name="_______SC2">#REF!</definedName>
    <definedName name="_______sc3">#REF!</definedName>
    <definedName name="_______slg1">#REF!</definedName>
    <definedName name="_______slg2">#REF!</definedName>
    <definedName name="_______slg3">#REF!</definedName>
    <definedName name="_______slg4">#REF!</definedName>
    <definedName name="_______slg5">#REF!</definedName>
    <definedName name="_______slg6">#REF!</definedName>
    <definedName name="_______SN3">#REF!</definedName>
    <definedName name="_______Sta2">561.952</definedName>
    <definedName name="_______Sta3">712.202</definedName>
    <definedName name="_______Sta4">762.202</definedName>
    <definedName name="_______sua20">#REF!</definedName>
    <definedName name="_______sua30">#REF!</definedName>
    <definedName name="_______TB1">#REF!</definedName>
    <definedName name="_______TH1">#REF!</definedName>
    <definedName name="_______TH2">#REF!</definedName>
    <definedName name="_______TH3">#REF!</definedName>
    <definedName name="_______TK155">#REF!</definedName>
    <definedName name="_______TK422">#REF!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VL100">#REF!</definedName>
    <definedName name="_______VL250">#REF!</definedName>
    <definedName name="_______xl150">#REF!</definedName>
    <definedName name="______a1" hidden="1">{"'Sheet1'!$L$16"}</definedName>
    <definedName name="______boi1">#REF!</definedName>
    <definedName name="______boi2">#REF!</definedName>
    <definedName name="______boi3">#REF!</definedName>
    <definedName name="______boi4">#REF!</definedName>
    <definedName name="______btm10">#REF!</definedName>
    <definedName name="______btm100">#REF!</definedName>
    <definedName name="______BTM250">#REF!</definedName>
    <definedName name="______btM300">#REF!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ON1">#REF!</definedName>
    <definedName name="______CON2">#REF!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ao1">#REF!</definedName>
    <definedName name="______dbu1">#REF!</definedName>
    <definedName name="______dbu2">#REF!</definedName>
    <definedName name="______ddn400">#REF!</definedName>
    <definedName name="______ddn600">#REF!</definedName>
    <definedName name="______gon4">#REF!</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om2">#REF!</definedName>
    <definedName name="______hu6" localSheetId="15" hidden="1">{"'Sheet1'!$L$16"}</definedName>
    <definedName name="______hu6" hidden="1">{"'Sheet1'!$L$16"}</definedName>
    <definedName name="______KH08" hidden="1">{#N/A,#N/A,FALSE,"Chi tiÆt"}</definedName>
    <definedName name="______kl1">#REF!</definedName>
    <definedName name="______KM188">#REF!</definedName>
    <definedName name="______km189">#REF!</definedName>
    <definedName name="______km190">#REF!</definedName>
    <definedName name="______km191">#REF!</definedName>
    <definedName name="______km192">#REF!</definedName>
    <definedName name="______km193">#REF!</definedName>
    <definedName name="______km194">#REF!</definedName>
    <definedName name="______km195">#REF!</definedName>
    <definedName name="______km196">#REF!</definedName>
    <definedName name="______km197">#REF!</definedName>
    <definedName name="______km198">#REF!</definedName>
    <definedName name="______lap1">#REF!</definedName>
    <definedName name="______lap2">#REF!</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PL1242">#REF!</definedName>
    <definedName name="______sat10">#REF!</definedName>
    <definedName name="______sat14">#REF!</definedName>
    <definedName name="______sat16">#REF!</definedName>
    <definedName name="______sat20">#REF!</definedName>
    <definedName name="______sat8">#REF!</definedName>
    <definedName name="______sc1">#REF!</definedName>
    <definedName name="______SC2">#REF!</definedName>
    <definedName name="______sc3">#REF!</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ta2">561.952</definedName>
    <definedName name="______Sta3">712.202</definedName>
    <definedName name="______Sta4">762.202</definedName>
    <definedName name="______sua20">#REF!</definedName>
    <definedName name="______sua30">#REF!</definedName>
    <definedName name="______TB1">#REF!</definedName>
    <definedName name="______TH1">#REF!</definedName>
    <definedName name="______TH2">#REF!</definedName>
    <definedName name="______TH3">#REF!</definedName>
    <definedName name="______TK155">#REF!</definedName>
    <definedName name="______TK422">#REF!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vc1">#REF!</definedName>
    <definedName name="______vc2">#REF!</definedName>
    <definedName name="______vc3">#REF!</definedName>
    <definedName name="______VL100">#REF!</definedName>
    <definedName name="______vl2" hidden="1">{"'Sheet1'!$L$16"}</definedName>
    <definedName name="______VL250">#REF!</definedName>
    <definedName name="______xl150">#REF!</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ban1">#REF!</definedName>
    <definedName name="_____ban2" hidden="1">{"'Sheet1'!$L$16"}</definedName>
    <definedName name="_____bat1">#REF!</definedName>
    <definedName name="_____Bia1">#REF!</definedName>
    <definedName name="_____Bia2">#REF!</definedName>
    <definedName name="_____boi1">#REF!</definedName>
    <definedName name="_____boi2">#REF!</definedName>
    <definedName name="_____boi3">#REF!</definedName>
    <definedName name="_____boi4">#REF!</definedName>
    <definedName name="_____btc20">#REF!</definedName>
    <definedName name="_____btc30">#REF!</definedName>
    <definedName name="_____btc35">#REF!</definedName>
    <definedName name="_____btm10">#REF!</definedName>
    <definedName name="_____btm150">#REF!</definedName>
    <definedName name="_____BTM250">#REF!</definedName>
    <definedName name="_____btM300">#REF!</definedName>
    <definedName name="_____BTM50">#REF!</definedName>
    <definedName name="_____cao1">#REF!</definedName>
    <definedName name="_____cao2">#REF!</definedName>
    <definedName name="_____cao3">#REF!</definedName>
    <definedName name="_____cao4">#REF!</definedName>
    <definedName name="_____cao5">#REF!</definedName>
    <definedName name="_____cao6">#REF!</definedName>
    <definedName name="_____cat5">#REF!</definedName>
    <definedName name="_____CON1" localSheetId="20">#REF!</definedName>
    <definedName name="_____CON1" localSheetId="22">#REF!</definedName>
    <definedName name="_____CON1" localSheetId="5">#REF!</definedName>
    <definedName name="_____CON1">#REF!</definedName>
    <definedName name="_____CON2" localSheetId="20">#REF!</definedName>
    <definedName name="_____CON2" localSheetId="22">#REF!</definedName>
    <definedName name="_____CON2" localSheetId="5">#REF!</definedName>
    <definedName name="_____CON2">#REF!</definedName>
    <definedName name="_____cpd1">#REF!</definedName>
    <definedName name="_____cpd2">#REF!</definedName>
    <definedName name="_____cs805">#REF!</definedName>
    <definedName name="_____CVC1">#REF!</definedName>
    <definedName name="_____dai1">#REF!</definedName>
    <definedName name="_____dai2">#REF!</definedName>
    <definedName name="_____dai3">#REF!</definedName>
    <definedName name="_____dai4">#REF!</definedName>
    <definedName name="_____dai5">#REF!</definedName>
    <definedName name="_____dai6">#REF!</definedName>
    <definedName name="_____dam18">#REF!</definedName>
    <definedName name="_____dan1">#REF!</definedName>
    <definedName name="_____dan2">#REF!</definedName>
    <definedName name="_____ddn400">#REF!</definedName>
    <definedName name="_____ddn600">#REF!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E99999">#REF!</definedName>
    <definedName name="_____ech2">#REF!</definedName>
    <definedName name="_____FIL2">#REF!</definedName>
    <definedName name="_____gis150">#REF!</definedName>
    <definedName name="_____gon4">#REF!</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500866">#REF!</definedName>
    <definedName name="_____h6" hidden="1">{"'Sheet1'!$L$16"}</definedName>
    <definedName name="_____h7" hidden="1">{"'Sheet1'!$L$16"}</definedName>
    <definedName name="_____h8" hidden="1">{"'Sheet1'!$L$16"}</definedName>
    <definedName name="_____h9" hidden="1">{"'Sheet1'!$L$16"}</definedName>
    <definedName name="_____han23">#REF!</definedName>
    <definedName name="_____hau1">#REF!</definedName>
    <definedName name="_____hau12">#REF!</definedName>
    <definedName name="_____hau2">#REF!</definedName>
    <definedName name="_____hom2">#REF!</definedName>
    <definedName name="_____hsm2">1.1289</definedName>
    <definedName name="_____hso2">#REF!</definedName>
    <definedName name="_____hu1" hidden="1">{"'Sheet1'!$L$16"}</definedName>
    <definedName name="_____hu2" hidden="1">{"'Sheet1'!$L$16"}</definedName>
    <definedName name="_____hu5" hidden="1">{"'Sheet1'!$L$16"}</definedName>
    <definedName name="_____hu6" hidden="1">{"'Sheet1'!$L$16"}</definedName>
    <definedName name="_____hvk1">#REF!</definedName>
    <definedName name="_____hvk2">#REF!</definedName>
    <definedName name="_____hvk3">#REF!</definedName>
    <definedName name="_____isc1">0.035</definedName>
    <definedName name="_____isc2">0.02</definedName>
    <definedName name="_____isc3">0.054</definedName>
    <definedName name="_____JK4">#REF!</definedName>
    <definedName name="_____KL2">#REF!</definedName>
    <definedName name="_____KL3">#REF!</definedName>
    <definedName name="_____KL4">#REF!</definedName>
    <definedName name="_____KL5">#REF!</definedName>
    <definedName name="_____KL6">#REF!</definedName>
    <definedName name="_____KL7">#REF!</definedName>
    <definedName name="_____KM188">#REF!</definedName>
    <definedName name="_____km189">#REF!</definedName>
    <definedName name="_____km190">#REF!</definedName>
    <definedName name="_____km191">#REF!</definedName>
    <definedName name="_____km192">#REF!</definedName>
    <definedName name="_____km193">#REF!</definedName>
    <definedName name="_____km194">#REF!</definedName>
    <definedName name="_____km195">#REF!</definedName>
    <definedName name="_____km196">#REF!</definedName>
    <definedName name="_____km197">#REF!</definedName>
    <definedName name="_____km198">#REF!</definedName>
    <definedName name="_____kn12">#REF!</definedName>
    <definedName name="_____Lan1" hidden="1">{"'Sheet1'!$L$16"}</definedName>
    <definedName name="_____lap1">#REF!</definedName>
    <definedName name="_____lap2">#REF!</definedName>
    <definedName name="_____lop16">#REF!</definedName>
    <definedName name="_____lop25">#REF!</definedName>
    <definedName name="_____lop9">#REF!</definedName>
    <definedName name="_____lu85">#REF!</definedName>
    <definedName name="_____M36" hidden="1">{"'Sheet1'!$L$16"}</definedName>
    <definedName name="_____ma1">#REF!</definedName>
    <definedName name="_____ma10">#REF!</definedName>
    <definedName name="_____ma2">#REF!</definedName>
    <definedName name="_____ma3">#REF!</definedName>
    <definedName name="_____ma4">#REF!</definedName>
    <definedName name="_____ma5">#REF!</definedName>
    <definedName name="_____ma6">#REF!</definedName>
    <definedName name="_____ma7">#REF!</definedName>
    <definedName name="_____ma8">#REF!</definedName>
    <definedName name="_____ma9">#REF!</definedName>
    <definedName name="_____MAC12">#REF!</definedName>
    <definedName name="_____MAC46">#REF!</definedName>
    <definedName name="_____may2">#REF!</definedName>
    <definedName name="_____may3">#REF!</definedName>
    <definedName name="_____MDL1">#REF!</definedName>
    <definedName name="_____Mgh2">#REF!</definedName>
    <definedName name="_____mh1">#REF!</definedName>
    <definedName name="_____Mh2">#REF!</definedName>
    <definedName name="_____mh3">#REF!</definedName>
    <definedName name="_____mh4">#REF!</definedName>
    <definedName name="_____mix6">#REF!</definedName>
    <definedName name="_____msl100">#REF!</definedName>
    <definedName name="_____msl200">#REF!</definedName>
    <definedName name="_____msl250">#REF!</definedName>
    <definedName name="_____msl300">#REF!</definedName>
    <definedName name="_____msl400">#REF!</definedName>
    <definedName name="_____msl800">#REF!</definedName>
    <definedName name="_____mt2">#REF!</definedName>
    <definedName name="_____mt3">#REF!</definedName>
    <definedName name="_____mt4">#REF!</definedName>
    <definedName name="_____mt5">#REF!</definedName>
    <definedName name="_____mt6">#REF!</definedName>
    <definedName name="_____mt7">#REF!</definedName>
    <definedName name="_____mt8">#REF!</definedName>
    <definedName name="_____mui100">#REF!</definedName>
    <definedName name="_____mui105">#REF!</definedName>
    <definedName name="_____mui108">#REF!</definedName>
    <definedName name="_____mui130">#REF!</definedName>
    <definedName name="_____mui140">#REF!</definedName>
    <definedName name="_____mui160">#REF!</definedName>
    <definedName name="_____mui180">#REF!</definedName>
    <definedName name="_____mui250">#REF!</definedName>
    <definedName name="_____mui271">#REF!</definedName>
    <definedName name="_____mui320">#REF!</definedName>
    <definedName name="_____mui45">#REF!</definedName>
    <definedName name="_____mui50">#REF!</definedName>
    <definedName name="_____mui54">#REF!</definedName>
    <definedName name="_____mui65">#REF!</definedName>
    <definedName name="_____mui75">#REF!</definedName>
    <definedName name="_____mui80">#REF!</definedName>
    <definedName name="_____mx1">#REF!</definedName>
    <definedName name="_____mx2">#REF!</definedName>
    <definedName name="_____mx3">#REF!</definedName>
    <definedName name="_____mx4">#REF!</definedName>
    <definedName name="_____nc1">#REF!</definedName>
    <definedName name="_____nc10">#REF!</definedName>
    <definedName name="_____NC100">#REF!</definedName>
    <definedName name="_____nc151">#REF!</definedName>
    <definedName name="_____nc6">#REF!</definedName>
    <definedName name="_____nc7">#REF!</definedName>
    <definedName name="_____nc8">#REF!</definedName>
    <definedName name="_____nc9">#REF!</definedName>
    <definedName name="_____NCL100">#REF!</definedName>
    <definedName name="_____NCL200">#REF!</definedName>
    <definedName name="_____NCL250">#REF!</definedName>
    <definedName name="_____ncm200">#REF!</definedName>
    <definedName name="_____nct2">#REF!</definedName>
    <definedName name="_____nct3">#REF!</definedName>
    <definedName name="_____nct4">#REF!</definedName>
    <definedName name="_____nct5">#REF!</definedName>
    <definedName name="_____nct6">#REF!</definedName>
    <definedName name="_____nct7">#REF!</definedName>
    <definedName name="_____nct8">#REF!</definedName>
    <definedName name="_____NET2">#REF!</definedName>
    <definedName name="_____nin190">#REF!</definedName>
    <definedName name="_____NSO2" hidden="1">{"'Sheet1'!$L$16"}</definedName>
    <definedName name="_____off1">#REF!</definedName>
    <definedName name="_____oto12">#REF!</definedName>
    <definedName name="_____oto5">#REF!</definedName>
    <definedName name="_____oto7">#REF!</definedName>
    <definedName name="_____PA3" hidden="1">{"'Sheet1'!$L$16"}</definedName>
    <definedName name="_____pb30">#REF!</definedName>
    <definedName name="_____pb80">#REF!</definedName>
    <definedName name="_____Ph30">#REF!</definedName>
    <definedName name="_____phi10">#REF!</definedName>
    <definedName name="_____phi1000">#REF!</definedName>
    <definedName name="_____phi12">#REF!</definedName>
    <definedName name="_____phi14">#REF!</definedName>
    <definedName name="_____phi1500">#REF!</definedName>
    <definedName name="_____phi16">#REF!</definedName>
    <definedName name="_____phi18">#REF!</definedName>
    <definedName name="_____phi20">#REF!</definedName>
    <definedName name="_____phi2000">#REF!</definedName>
    <definedName name="_____phi22">#REF!</definedName>
    <definedName name="_____phi25">#REF!</definedName>
    <definedName name="_____phi28">#REF!</definedName>
    <definedName name="_____phi50">#REF!</definedName>
    <definedName name="_____phi6">#REF!</definedName>
    <definedName name="_____phi750">#REF!</definedName>
    <definedName name="_____phi8">#REF!</definedName>
    <definedName name="_____PL1">#REF!</definedName>
    <definedName name="_____PL1242">#REF!</definedName>
    <definedName name="_____PL2">#REF!</definedName>
    <definedName name="_____Pl5">#REF!</definedName>
    <definedName name="_____PXB80">#REF!</definedName>
    <definedName name="_____qa7">#REF!</definedName>
    <definedName name="_____qh1">#REF!</definedName>
    <definedName name="_____qh2">#REF!</definedName>
    <definedName name="_____qh3">#REF!</definedName>
    <definedName name="_____qH30">#REF!</definedName>
    <definedName name="_____qh4">#REF!</definedName>
    <definedName name="_____qt1">#REF!</definedName>
    <definedName name="_____qt2">#REF!</definedName>
    <definedName name="_____qx1">#REF!</definedName>
    <definedName name="_____qx2">#REF!</definedName>
    <definedName name="_____qx3">#REF!</definedName>
    <definedName name="_____qx4">#REF!</definedName>
    <definedName name="_____qXB80">#REF!</definedName>
    <definedName name="_____RF3">#REF!</definedName>
    <definedName name="_____RHH1">#REF!</definedName>
    <definedName name="_____RHH10">#REF!</definedName>
    <definedName name="_____RHP1">#REF!</definedName>
    <definedName name="_____RHP10">#REF!</definedName>
    <definedName name="_____RI1">#REF!</definedName>
    <definedName name="_____RI10">#REF!</definedName>
    <definedName name="_____RII1">#REF!</definedName>
    <definedName name="_____RII10">#REF!</definedName>
    <definedName name="_____RIP1">#REF!</definedName>
    <definedName name="_____RIP10">#REF!</definedName>
    <definedName name="_____rp95">#REF!</definedName>
    <definedName name="_____rt1">#REF!</definedName>
    <definedName name="_____san108">#REF!</definedName>
    <definedName name="_____sat10">#REF!</definedName>
    <definedName name="_____sat14">#REF!</definedName>
    <definedName name="_____sat16">#REF!</definedName>
    <definedName name="_____sat20">#REF!</definedName>
    <definedName name="_____sat8">#REF!</definedName>
    <definedName name="_____sc1">#REF!</definedName>
    <definedName name="_____SC2">#REF!</definedName>
    <definedName name="_____sc3">#REF!</definedName>
    <definedName name="_____Sdd24">#REF!</definedName>
    <definedName name="_____Sdd33">#REF!</definedName>
    <definedName name="_____Sdh24">#REF!</definedName>
    <definedName name="_____Sdh33">#REF!</definedName>
    <definedName name="_____sl2">#REF!</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o1517">#REF!</definedName>
    <definedName name="_____so1717">#REF!</definedName>
    <definedName name="_____SOC10">0.3456</definedName>
    <definedName name="_____SOC8">0.2827</definedName>
    <definedName name="_____Sta1">531.877</definedName>
    <definedName name="_____Sta2">561.952</definedName>
    <definedName name="_____Sta3">712.202</definedName>
    <definedName name="_____Sta4">762.202</definedName>
    <definedName name="_____Stb24">#REF!</definedName>
    <definedName name="_____Stb33">#REF!</definedName>
    <definedName name="_____sua20">#REF!</definedName>
    <definedName name="_____sua30">#REF!</definedName>
    <definedName name="_____ta1">#REF!</definedName>
    <definedName name="_____ta2">#REF!</definedName>
    <definedName name="_____ta3">#REF!</definedName>
    <definedName name="_____ta4">#REF!</definedName>
    <definedName name="_____ta5">#REF!</definedName>
    <definedName name="_____ta6">#REF!</definedName>
    <definedName name="_____TB1">#REF!</definedName>
    <definedName name="_____tb2">#REF!</definedName>
    <definedName name="_____tb3">#REF!</definedName>
    <definedName name="_____tb4">#REF!</definedName>
    <definedName name="_____tc1">#REF!</definedName>
    <definedName name="_____td1">#REF!</definedName>
    <definedName name="_____te1">#REF!</definedName>
    <definedName name="_____te2">#REF!</definedName>
    <definedName name="_____TG1">#REF!</definedName>
    <definedName name="_____TG2">#REF!</definedName>
    <definedName name="_____tg427">#REF!</definedName>
    <definedName name="_____TH1">#REF!</definedName>
    <definedName name="_____TH2">#REF!</definedName>
    <definedName name="_____TH20">#REF!</definedName>
    <definedName name="_____TH3">#REF!</definedName>
    <definedName name="_____TK155">#REF!</definedName>
    <definedName name="_____TK422">#REF!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ld2">#REF!</definedName>
    <definedName name="_____tlp3">#REF!</definedName>
    <definedName name="_____tp2">#REF!</definedName>
    <definedName name="_____tra100">#REF!</definedName>
    <definedName name="_____tra102">#REF!</definedName>
    <definedName name="_____tra104">#REF!</definedName>
    <definedName name="_____tra106">#REF!</definedName>
    <definedName name="_____tra108">#REF!</definedName>
    <definedName name="_____tra110">#REF!</definedName>
    <definedName name="_____tra112">#REF!</definedName>
    <definedName name="_____tra114">#REF!</definedName>
    <definedName name="_____tra116">#REF!</definedName>
    <definedName name="_____tra118">#REF!</definedName>
    <definedName name="_____tra120">#REF!</definedName>
    <definedName name="_____tra122">#REF!</definedName>
    <definedName name="_____tra124">#REF!</definedName>
    <definedName name="_____tra126">#REF!</definedName>
    <definedName name="_____tra128">#REF!</definedName>
    <definedName name="_____tra130">#REF!</definedName>
    <definedName name="_____tra132">#REF!</definedName>
    <definedName name="_____tra134">#REF!</definedName>
    <definedName name="_____tra136">#REF!</definedName>
    <definedName name="_____tra138">#REF!</definedName>
    <definedName name="_____tra140">#REF!</definedName>
    <definedName name="_____tra2005">#REF!</definedName>
    <definedName name="_____tra70">#REF!</definedName>
    <definedName name="_____tra72">#REF!</definedName>
    <definedName name="_____tra74">#REF!</definedName>
    <definedName name="_____tra76">#REF!</definedName>
    <definedName name="_____tra78">#REF!</definedName>
    <definedName name="_____tra79">#REF!</definedName>
    <definedName name="_____tra80">#REF!</definedName>
    <definedName name="_____tra82">#REF!</definedName>
    <definedName name="_____tra84">#REF!</definedName>
    <definedName name="_____tra86">#REF!</definedName>
    <definedName name="_____tra88">#REF!</definedName>
    <definedName name="_____tra90">#REF!</definedName>
    <definedName name="_____tra92">#REF!</definedName>
    <definedName name="_____tra94">#REF!</definedName>
    <definedName name="_____tra96">#REF!</definedName>
    <definedName name="_____tra98">#REF!</definedName>
    <definedName name="_____Tru21" hidden="1">{"'Sheet1'!$L$16"}</definedName>
    <definedName name="_____TS2">#REF!</definedName>
    <definedName name="_____tt3" hidden="1">{"'Sheet1'!$L$16"}</definedName>
    <definedName name="_____tz593">#REF!</definedName>
    <definedName name="_____ui108">#REF!</definedName>
    <definedName name="_____ui180">#REF!</definedName>
    <definedName name="_____UT2">#REF!</definedName>
    <definedName name="_____Vh2">#REF!</definedName>
    <definedName name="_____VL1">#REF!</definedName>
    <definedName name="_____vl10">#REF!</definedName>
    <definedName name="_____VL100">#REF!</definedName>
    <definedName name="_____VL150">#REF!</definedName>
    <definedName name="_____vl2" hidden="1">{"'Sheet1'!$L$16"}</definedName>
    <definedName name="_____VL250">#REF!</definedName>
    <definedName name="_____vl3">#REF!</definedName>
    <definedName name="_____vl4">#REF!</definedName>
    <definedName name="_____vl5">#REF!</definedName>
    <definedName name="_____VL50">#REF!</definedName>
    <definedName name="_____vl6">#REF!</definedName>
    <definedName name="_____vl7">#REF!</definedName>
    <definedName name="_____vl8">#REF!</definedName>
    <definedName name="_____vl9">#REF!</definedName>
    <definedName name="_____vlt2">#REF!</definedName>
    <definedName name="_____vlt3">#REF!</definedName>
    <definedName name="_____vlt4">#REF!</definedName>
    <definedName name="_____vlt5">#REF!</definedName>
    <definedName name="_____vlt6">#REF!</definedName>
    <definedName name="_____vlt7">#REF!</definedName>
    <definedName name="_____vlt8">#REF!</definedName>
    <definedName name="_____xb80">#REF!</definedName>
    <definedName name="_____xl150">#REF!</definedName>
    <definedName name="_____xm3">#REF!</definedName>
    <definedName name="_____xm4">#REF!</definedName>
    <definedName name="_____xm5">#REF!</definedName>
    <definedName name="____a1" hidden="1">{"'Sheet1'!$L$16"}</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b100000">#REF!</definedName>
    <definedName name="____B86000">#REF!</definedName>
    <definedName name="____bac3">12413</definedName>
    <definedName name="____bac4">13529</definedName>
    <definedName name="____bac5">15483</definedName>
    <definedName name="____ban1">#REF!</definedName>
    <definedName name="____ban2" hidden="1">{"'Sheet1'!$L$16"}</definedName>
    <definedName name="____bat1">#REF!</definedName>
    <definedName name="____boi1">#REF!</definedName>
    <definedName name="____boi2">#REF!</definedName>
    <definedName name="____boi3">#REF!</definedName>
    <definedName name="____boi4">#REF!</definedName>
    <definedName name="____btc20">#REF!</definedName>
    <definedName name="____btc30">#REF!</definedName>
    <definedName name="____btc35">#REF!</definedName>
    <definedName name="____btm10">#REF!</definedName>
    <definedName name="____btm100">#REF!</definedName>
    <definedName name="____btm150">#REF!</definedName>
    <definedName name="____btM200">#REF!</definedName>
    <definedName name="____BTM250">#REF!</definedName>
    <definedName name="____btM300">#REF!</definedName>
    <definedName name="____BTM50">#REF!</definedName>
    <definedName name="____bua25">#REF!</definedName>
    <definedName name="____Can2">#REF!</definedName>
    <definedName name="____cao1">#REF!</definedName>
    <definedName name="____cao2">#REF!</definedName>
    <definedName name="____cao3">#REF!</definedName>
    <definedName name="____cao4">#REF!</definedName>
    <definedName name="____cao5">#REF!</definedName>
    <definedName name="____cao6">#REF!</definedName>
    <definedName name="____cat2">#REF!</definedName>
    <definedName name="____cat3">#REF!</definedName>
    <definedName name="____cat4">#REF!</definedName>
    <definedName name="____cat5">#REF!</definedName>
    <definedName name="____cau10">#REF!</definedName>
    <definedName name="____cau16">#REF!</definedName>
    <definedName name="____cau25">#REF!</definedName>
    <definedName name="____cau40">#REF!</definedName>
    <definedName name="____cau5">#REF!</definedName>
    <definedName name="____cau50">#REF!</definedName>
    <definedName name="____ckn12">#REF!</definedName>
    <definedName name="____CON1">#REF!</definedName>
    <definedName name="____CON2">#REF!</definedName>
    <definedName name="____cpd1">#REF!</definedName>
    <definedName name="____cpd2">#REF!</definedName>
    <definedName name="____CVC1">#REF!</definedName>
    <definedName name="____dai1">#REF!</definedName>
    <definedName name="____dai2">#REF!</definedName>
    <definedName name="____dai3">#REF!</definedName>
    <definedName name="____dai4">#REF!</definedName>
    <definedName name="____dai5">#REF!</definedName>
    <definedName name="____dai6">#REF!</definedName>
    <definedName name="____dam18">#REF!</definedName>
    <definedName name="____dan1">#REF!</definedName>
    <definedName name="____dan2">#REF!</definedName>
    <definedName name="____dao1">#REF!</definedName>
    <definedName name="____dbu1">#REF!</definedName>
    <definedName name="____dbu2">#REF!</definedName>
    <definedName name="____ddn400">#REF!</definedName>
    <definedName name="____ddn600">#REF!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E99999">#REF!</definedName>
    <definedName name="____ech2">#REF!</definedName>
    <definedName name="____FIL2">#REF!</definedName>
    <definedName name="____gis150">#REF!</definedName>
    <definedName name="____gon4">#REF!</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500866">#REF!</definedName>
    <definedName name="____h6" hidden="1">{"'Sheet1'!$L$16"}</definedName>
    <definedName name="____h7" hidden="1">{"'Sheet1'!$L$16"}</definedName>
    <definedName name="____h8" hidden="1">{"'Sheet1'!$L$16"}</definedName>
    <definedName name="____h9" hidden="1">{"'Sheet1'!$L$16"}</definedName>
    <definedName name="____han23">#REF!</definedName>
    <definedName name="____hau1">#REF!</definedName>
    <definedName name="____hau12">#REF!</definedName>
    <definedName name="____hau2">#REF!</definedName>
    <definedName name="____hom2">#REF!</definedName>
    <definedName name="____hsm2">1.1289</definedName>
    <definedName name="____hso2">#REF!</definedName>
    <definedName name="____hu1" hidden="1">{"'Sheet1'!$L$16"}</definedName>
    <definedName name="____hu2" hidden="1">{"'Sheet1'!$L$16"}</definedName>
    <definedName name="____hu5" hidden="1">{"'Sheet1'!$L$16"}</definedName>
    <definedName name="____hu6" hidden="1">{"'Sheet1'!$L$16"}</definedName>
    <definedName name="____hvk1">#REF!</definedName>
    <definedName name="____hvk2">#REF!</definedName>
    <definedName name="____hvk3">#REF!</definedName>
    <definedName name="____isc1">0.035</definedName>
    <definedName name="____isc2">0.02</definedName>
    <definedName name="____isc3">0.054</definedName>
    <definedName name="____JK4">#REF!</definedName>
    <definedName name="____KH08" hidden="1">{#N/A,#N/A,FALSE,"Chi tiÆt"}</definedName>
    <definedName name="____kl1">#REF!</definedName>
    <definedName name="____KL2">#REF!</definedName>
    <definedName name="____KL3">#REF!</definedName>
    <definedName name="____KL4">#REF!</definedName>
    <definedName name="____KL5">#REF!</definedName>
    <definedName name="____KL6">#REF!</definedName>
    <definedName name="____KL7">#REF!</definedName>
    <definedName name="____KM188">#REF!</definedName>
    <definedName name="____km189">#REF!</definedName>
    <definedName name="____km190">#REF!</definedName>
    <definedName name="____km191">#REF!</definedName>
    <definedName name="____km192">#REF!</definedName>
    <definedName name="____km193">#REF!</definedName>
    <definedName name="____km194">#REF!</definedName>
    <definedName name="____km195">#REF!</definedName>
    <definedName name="____km196">#REF!</definedName>
    <definedName name="____km197">#REF!</definedName>
    <definedName name="____km198">#REF!</definedName>
    <definedName name="____kn12">#REF!</definedName>
    <definedName name="____lap1">#REF!</definedName>
    <definedName name="____lap2">#REF!</definedName>
    <definedName name="____lop16">#REF!</definedName>
    <definedName name="____lop25">#REF!</definedName>
    <definedName name="____lop9">#REF!</definedName>
    <definedName name="____lu85">#REF!</definedName>
    <definedName name="____M36" hidden="1">{"'Sheet1'!$L$16"}</definedName>
    <definedName name="____ma1">#REF!</definedName>
    <definedName name="____ma10">#REF!</definedName>
    <definedName name="____ma2">#REF!</definedName>
    <definedName name="____ma3">#REF!</definedName>
    <definedName name="____ma4">#REF!</definedName>
    <definedName name="____ma5">#REF!</definedName>
    <definedName name="____ma6">#REF!</definedName>
    <definedName name="____ma7">#REF!</definedName>
    <definedName name="____ma8">#REF!</definedName>
    <definedName name="____ma9">#REF!</definedName>
    <definedName name="____MAC12">#REF!</definedName>
    <definedName name="____MAC46">#REF!</definedName>
    <definedName name="____may2">#REF!</definedName>
    <definedName name="____may3">#REF!</definedName>
    <definedName name="____MDL1">#REF!</definedName>
    <definedName name="____Mgh2">#REF!</definedName>
    <definedName name="____mh1">#REF!</definedName>
    <definedName name="____Mh2">#REF!</definedName>
    <definedName name="____mh3">#REF!</definedName>
    <definedName name="____mh4">#REF!</definedName>
    <definedName name="____mix6">#REF!</definedName>
    <definedName name="____msl100">#REF!</definedName>
    <definedName name="____msl200">#REF!</definedName>
    <definedName name="____msl250">#REF!</definedName>
    <definedName name="____msl300">#REF!</definedName>
    <definedName name="____msl400">#REF!</definedName>
    <definedName name="____msl800">#REF!</definedName>
    <definedName name="____mt2">#REF!</definedName>
    <definedName name="____mt3">#REF!</definedName>
    <definedName name="____mt4">#REF!</definedName>
    <definedName name="____mt5">#REF!</definedName>
    <definedName name="____mt6">#REF!</definedName>
    <definedName name="____mt7">#REF!</definedName>
    <definedName name="____mt8">#REF!</definedName>
    <definedName name="____mui100">#REF!</definedName>
    <definedName name="____mui105">#REF!</definedName>
    <definedName name="____mui108">#REF!</definedName>
    <definedName name="____mui130">#REF!</definedName>
    <definedName name="____mui140">#REF!</definedName>
    <definedName name="____mui160">#REF!</definedName>
    <definedName name="____mui180">#REF!</definedName>
    <definedName name="____mui250">#REF!</definedName>
    <definedName name="____mui271">#REF!</definedName>
    <definedName name="____mui320">#REF!</definedName>
    <definedName name="____mui45">#REF!</definedName>
    <definedName name="____mui50">#REF!</definedName>
    <definedName name="____mui54">#REF!</definedName>
    <definedName name="____mui65">#REF!</definedName>
    <definedName name="____mui75">#REF!</definedName>
    <definedName name="____mui80">#REF!</definedName>
    <definedName name="____mx1">#REF!</definedName>
    <definedName name="____mx2">#REF!</definedName>
    <definedName name="____mx3">#REF!</definedName>
    <definedName name="____mx4">#REF!</definedName>
    <definedName name="____nc1">#REF!</definedName>
    <definedName name="____nc10">#REF!</definedName>
    <definedName name="____nc151">#REF!</definedName>
    <definedName name="____nc6">#REF!</definedName>
    <definedName name="____nc7">#REF!</definedName>
    <definedName name="____nc8">#REF!</definedName>
    <definedName name="____nc9">#REF!</definedName>
    <definedName name="____NCL100">#REF!</definedName>
    <definedName name="____NCL200">#REF!</definedName>
    <definedName name="____NCL250">#REF!</definedName>
    <definedName name="____nct2">#REF!</definedName>
    <definedName name="____nct3">#REF!</definedName>
    <definedName name="____nct4">#REF!</definedName>
    <definedName name="____nct5">#REF!</definedName>
    <definedName name="____nct6">#REF!</definedName>
    <definedName name="____nct7">#REF!</definedName>
    <definedName name="____nct8">#REF!</definedName>
    <definedName name="____NET2">#REF!</definedName>
    <definedName name="____nin190">#REF!</definedName>
    <definedName name="____NSO2" hidden="1">{"'Sheet1'!$L$16"}</definedName>
    <definedName name="____off1">#REF!</definedName>
    <definedName name="____oto12">#REF!</definedName>
    <definedName name="____oto5">#REF!</definedName>
    <definedName name="____oto7">#REF!</definedName>
    <definedName name="____PA3" hidden="1">{"'Sheet1'!$L$16"}</definedName>
    <definedName name="____pb30">#REF!</definedName>
    <definedName name="____pb80">#REF!</definedName>
    <definedName name="____Ph30">#REF!</definedName>
    <definedName name="____phi10">#REF!</definedName>
    <definedName name="____phi1000">#REF!</definedName>
    <definedName name="____phi12">#REF!</definedName>
    <definedName name="____phi14">#REF!</definedName>
    <definedName name="____phi1500">#REF!</definedName>
    <definedName name="____phi16">#REF!</definedName>
    <definedName name="____phi18">#REF!</definedName>
    <definedName name="____phi20">#REF!</definedName>
    <definedName name="____phi2000">#REF!</definedName>
    <definedName name="____phi22">#REF!</definedName>
    <definedName name="____phi25">#REF!</definedName>
    <definedName name="____phi28">#REF!</definedName>
    <definedName name="____phi50">#REF!</definedName>
    <definedName name="____phi6">#REF!</definedName>
    <definedName name="____phi750">#REF!</definedName>
    <definedName name="____phi8">#REF!</definedName>
    <definedName name="____phu2" hidden="1">{"'Sheet1'!$L$16"}</definedName>
    <definedName name="____PL1">#REF!</definedName>
    <definedName name="____PL1242">#REF!</definedName>
    <definedName name="____PL2">#REF!</definedName>
    <definedName name="____Pl5">#REF!</definedName>
    <definedName name="____PXB80">#REF!</definedName>
    <definedName name="____qa7">#REF!</definedName>
    <definedName name="____qh1">#REF!</definedName>
    <definedName name="____qh2">#REF!</definedName>
    <definedName name="____qh3">#REF!</definedName>
    <definedName name="____qH30">#REF!</definedName>
    <definedName name="____qh4">#REF!</definedName>
    <definedName name="____qt1">#REF!</definedName>
    <definedName name="____qt2">#REF!</definedName>
    <definedName name="____qx1">#REF!</definedName>
    <definedName name="____qx2">#REF!</definedName>
    <definedName name="____qx3">#REF!</definedName>
    <definedName name="____qx4">#REF!</definedName>
    <definedName name="____qXB80">#REF!</definedName>
    <definedName name="____RF3">#REF!</definedName>
    <definedName name="____rp95">#REF!</definedName>
    <definedName name="____rt1">#REF!</definedName>
    <definedName name="____san108">#REF!</definedName>
    <definedName name="____sat10">#REF!</definedName>
    <definedName name="____sat12">#REF!</definedName>
    <definedName name="____sat14">#REF!</definedName>
    <definedName name="____sat16">#REF!</definedName>
    <definedName name="____sat20">#REF!</definedName>
    <definedName name="____Sat27">#REF!</definedName>
    <definedName name="____sat8">#REF!</definedName>
    <definedName name="____sc1">#REF!</definedName>
    <definedName name="____SC2">#REF!</definedName>
    <definedName name="____sc3">#REF!</definedName>
    <definedName name="____Sdd24">#REF!</definedName>
    <definedName name="____Sdd33">#REF!</definedName>
    <definedName name="____Sdh24">#REF!</definedName>
    <definedName name="____Sdh33">#REF!</definedName>
    <definedName name="____sl2">#REF!</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o1517">#REF!</definedName>
    <definedName name="____so1717">#REF!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Stb24">#REF!</definedName>
    <definedName name="____Stb33">#REF!</definedName>
    <definedName name="____sua20">#REF!</definedName>
    <definedName name="____sua30">#REF!</definedName>
    <definedName name="____ta1">#REF!</definedName>
    <definedName name="____ta2">#REF!</definedName>
    <definedName name="____ta3">#REF!</definedName>
    <definedName name="____ta4">#REF!</definedName>
    <definedName name="____ta5">#REF!</definedName>
    <definedName name="____ta6">#REF!</definedName>
    <definedName name="____TB1">#REF!</definedName>
    <definedName name="____tb2">#REF!</definedName>
    <definedName name="____tb3">#REF!</definedName>
    <definedName name="____tb4">#REF!</definedName>
    <definedName name="____tc1">#REF!</definedName>
    <definedName name="____td1">#REF!</definedName>
    <definedName name="____te1">#REF!</definedName>
    <definedName name="____te2">#REF!</definedName>
    <definedName name="____TG1">#REF!</definedName>
    <definedName name="____TG2">#REF!</definedName>
    <definedName name="____tg427">#REF!</definedName>
    <definedName name="____TH1">#REF!</definedName>
    <definedName name="____TH2">#REF!</definedName>
    <definedName name="____TH20">#REF!</definedName>
    <definedName name="____TH3">#REF!</definedName>
    <definedName name="____TK155">#REF!</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ld2">#REF!</definedName>
    <definedName name="____tlp3">#REF!</definedName>
    <definedName name="____tp2">#REF!</definedName>
    <definedName name="____tra100">#REF!</definedName>
    <definedName name="____tra102">#REF!</definedName>
    <definedName name="____tra104">#REF!</definedName>
    <definedName name="____tra106">#REF!</definedName>
    <definedName name="____tra108">#REF!</definedName>
    <definedName name="____tra110">#REF!</definedName>
    <definedName name="____tra112">#REF!</definedName>
    <definedName name="____tra114">#REF!</definedName>
    <definedName name="____tra116">#REF!</definedName>
    <definedName name="____tra118">#REF!</definedName>
    <definedName name="____tra120">#REF!</definedName>
    <definedName name="____tra122">#REF!</definedName>
    <definedName name="____tra124">#REF!</definedName>
    <definedName name="____tra126">#REF!</definedName>
    <definedName name="____tra128">#REF!</definedName>
    <definedName name="____tra130">#REF!</definedName>
    <definedName name="____tra132">#REF!</definedName>
    <definedName name="____tra134">#REF!</definedName>
    <definedName name="____tra136">#REF!</definedName>
    <definedName name="____tra138">#REF!</definedName>
    <definedName name="____tra140">#REF!</definedName>
    <definedName name="____tra2005">#REF!</definedName>
    <definedName name="____tra70">#REF!</definedName>
    <definedName name="____tra72">#REF!</definedName>
    <definedName name="____tra74">#REF!</definedName>
    <definedName name="____tra76">#REF!</definedName>
    <definedName name="____tra78">#REF!</definedName>
    <definedName name="____tra79">#REF!</definedName>
    <definedName name="____tra80">#REF!</definedName>
    <definedName name="____tra82">#REF!</definedName>
    <definedName name="____tra84">#REF!</definedName>
    <definedName name="____tra86">#REF!</definedName>
    <definedName name="____tra88">#REF!</definedName>
    <definedName name="____tra90">#REF!</definedName>
    <definedName name="____tra92">#REF!</definedName>
    <definedName name="____tra94">#REF!</definedName>
    <definedName name="____tra96">#REF!</definedName>
    <definedName name="____tra98">#REF!</definedName>
    <definedName name="____Tru21" hidden="1">{"'Sheet1'!$L$16"}</definedName>
    <definedName name="____TS2">#REF!</definedName>
    <definedName name="____tz593">#REF!</definedName>
    <definedName name="____ui108">#REF!</definedName>
    <definedName name="____ui180">#REF!</definedName>
    <definedName name="____UT2">#REF!</definedName>
    <definedName name="____vc1">#REF!</definedName>
    <definedName name="____vc2">#REF!</definedName>
    <definedName name="____vc3">#REF!</definedName>
    <definedName name="____Vh2">#REF!</definedName>
    <definedName name="____VL1">#REF!</definedName>
    <definedName name="____vl10">#REF!</definedName>
    <definedName name="____VL100">#REF!</definedName>
    <definedName name="____vl2" hidden="1">{"'Sheet1'!$L$16"}</definedName>
    <definedName name="____VL200">#REF!</definedName>
    <definedName name="____VL250">#REF!</definedName>
    <definedName name="____vl3">#REF!</definedName>
    <definedName name="____vl4">#REF!</definedName>
    <definedName name="____vl5">#REF!</definedName>
    <definedName name="____vl6">#REF!</definedName>
    <definedName name="____vl7">#REF!</definedName>
    <definedName name="____vl8">#REF!</definedName>
    <definedName name="____vl9">#REF!</definedName>
    <definedName name="____vlt2">#REF!</definedName>
    <definedName name="____vlt3">#REF!</definedName>
    <definedName name="____vlt4">#REF!</definedName>
    <definedName name="____vlt5">#REF!</definedName>
    <definedName name="____vlt6">#REF!</definedName>
    <definedName name="____vlt7">#REF!</definedName>
    <definedName name="____vlt8">#REF!</definedName>
    <definedName name="____xb80">#REF!</definedName>
    <definedName name="____xl150">#REF!</definedName>
    <definedName name="____xm3">#REF!</definedName>
    <definedName name="____xm4">#REF!</definedName>
    <definedName name="____xm5">#REF!</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00000">#REF!</definedName>
    <definedName name="___B86000">#REF!</definedName>
    <definedName name="___bac3">12413</definedName>
    <definedName name="___bac4">13529</definedName>
    <definedName name="___bac5">15483</definedName>
    <definedName name="___ban1">#REF!</definedName>
    <definedName name="___ban2" hidden="1">{"'Sheet1'!$L$16"}</definedName>
    <definedName name="___bat1">#REF!</definedName>
    <definedName name="___Bia1">#REF!</definedName>
    <definedName name="___Bia2">#REF!</definedName>
    <definedName name="___boi1">#REF!</definedName>
    <definedName name="___boi2">#REF!</definedName>
    <definedName name="___boi3">#REF!</definedName>
    <definedName name="___boi4">#REF!</definedName>
    <definedName name="___btc20">#REF!</definedName>
    <definedName name="___btc30">#REF!</definedName>
    <definedName name="___btc35">#REF!</definedName>
    <definedName name="___btm10">#REF!</definedName>
    <definedName name="___btm100">#REF!</definedName>
    <definedName name="___btm150">#REF!</definedName>
    <definedName name="___btM200">#REF!</definedName>
    <definedName name="___BTM250">#REF!</definedName>
    <definedName name="___btM300">#REF!</definedName>
    <definedName name="___BTM50">#REF!</definedName>
    <definedName name="___bua25">#REF!</definedName>
    <definedName name="___Can2">#REF!</definedName>
    <definedName name="___cao1">#REF!</definedName>
    <definedName name="___cao2">#REF!</definedName>
    <definedName name="___cao3">#REF!</definedName>
    <definedName name="___cao4">#REF!</definedName>
    <definedName name="___cao5">#REF!</definedName>
    <definedName name="___cao6">#REF!</definedName>
    <definedName name="___cat2">#REF!</definedName>
    <definedName name="___cat3">#REF!</definedName>
    <definedName name="___cat4">#REF!</definedName>
    <definedName name="___cat5">#REF!</definedName>
    <definedName name="___cau10">#REF!</definedName>
    <definedName name="___cau16">#REF!</definedName>
    <definedName name="___cau25">#REF!</definedName>
    <definedName name="___cau40">#REF!</definedName>
    <definedName name="___cau5">#REF!</definedName>
    <definedName name="___cau50">#REF!</definedName>
    <definedName name="___ckn12">#REF!</definedName>
    <definedName name="___CON1">#REF!</definedName>
    <definedName name="___CON2">#REF!</definedName>
    <definedName name="___cpd1">#REF!</definedName>
    <definedName name="___cpd2">#REF!</definedName>
    <definedName name="___cs805">#REF!</definedName>
    <definedName name="___CVC1">#REF!</definedName>
    <definedName name="___dai1">#REF!</definedName>
    <definedName name="___dai2">#REF!</definedName>
    <definedName name="___dai3">#REF!</definedName>
    <definedName name="___dai4">#REF!</definedName>
    <definedName name="___dai5">#REF!</definedName>
    <definedName name="___dai6">#REF!</definedName>
    <definedName name="___dam18">#REF!</definedName>
    <definedName name="___dan1">#REF!</definedName>
    <definedName name="___dan2">#REF!</definedName>
    <definedName name="___dao1">#REF!</definedName>
    <definedName name="___dbu1">#REF!</definedName>
    <definedName name="___dbu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E99999">#REF!</definedName>
    <definedName name="___ech2">#REF!</definedName>
    <definedName name="___FIL2">#REF!</definedName>
    <definedName name="___gis150">#REF!</definedName>
    <definedName name="___gon4">#REF!</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500866">#REF!</definedName>
    <definedName name="___h6" hidden="1">{"'Sheet1'!$L$16"}</definedName>
    <definedName name="___h7" hidden="1">{"'Sheet1'!$L$16"}</definedName>
    <definedName name="___h8" hidden="1">{"'Sheet1'!$L$16"}</definedName>
    <definedName name="___h9" hidden="1">{"'Sheet1'!$L$16"}</definedName>
    <definedName name="___han23">#REF!</definedName>
    <definedName name="___hau1">#REF!</definedName>
    <definedName name="___hau12">#REF!</definedName>
    <definedName name="___hau2">#REF!</definedName>
    <definedName name="___hom2">#REF!</definedName>
    <definedName name="___hsm2">1.1289</definedName>
    <definedName name="___hso2">#REF!</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hvk1">#REF!</definedName>
    <definedName name="___hvk2">#REF!</definedName>
    <definedName name="___hvk3">#REF!</definedName>
    <definedName name="___isc1">0.035</definedName>
    <definedName name="___isc2">0.02</definedName>
    <definedName name="___isc3">0.054</definedName>
    <definedName name="___JK4">#REF!</definedName>
    <definedName name="___KH08" hidden="1">{#N/A,#N/A,FALSE,"Chi tiÆt"}</definedName>
    <definedName name="___kl1">#REF!</definedName>
    <definedName name="___KL2">#REF!</definedName>
    <definedName name="___KL3">#REF!</definedName>
    <definedName name="___KL4">#REF!</definedName>
    <definedName name="___KL5">#REF!</definedName>
    <definedName name="___KL6">#REF!</definedName>
    <definedName name="___KL7">#REF!</definedName>
    <definedName name="___KM188">#REF!</definedName>
    <definedName name="___km189">#REF!</definedName>
    <definedName name="___km190">#REF!</definedName>
    <definedName name="___km191">#REF!</definedName>
    <definedName name="___km192">#REF!</definedName>
    <definedName name="___km193">#REF!</definedName>
    <definedName name="___km194">#REF!</definedName>
    <definedName name="___km195">#REF!</definedName>
    <definedName name="___km196">#REF!</definedName>
    <definedName name="___km197">#REF!</definedName>
    <definedName name="___km198">#REF!</definedName>
    <definedName name="___kn12">#REF!</definedName>
    <definedName name="___Lan1" hidden="1">{"'Sheet1'!$L$16"}</definedName>
    <definedName name="___lap1">#REF!</definedName>
    <definedName name="___lap2">#REF!</definedName>
    <definedName name="___lop16">#REF!</definedName>
    <definedName name="___lop25">#REF!</definedName>
    <definedName name="___lop9">#REF!</definedName>
    <definedName name="___lu85">#REF!</definedName>
    <definedName name="___M36" hidden="1">{"'Sheet1'!$L$16"}</definedName>
    <definedName name="___ma1">#REF!</definedName>
    <definedName name="___ma10">#REF!</definedName>
    <definedName name="___ma2">#REF!</definedName>
    <definedName name="___ma3">#REF!</definedName>
    <definedName name="___ma4">#REF!</definedName>
    <definedName name="___ma5">#REF!</definedName>
    <definedName name="___ma6">#REF!</definedName>
    <definedName name="___ma7">#REF!</definedName>
    <definedName name="___ma8">#REF!</definedName>
    <definedName name="___ma9">#REF!</definedName>
    <definedName name="___MAC12">#REF!</definedName>
    <definedName name="___MAC46">#REF!</definedName>
    <definedName name="___may2">#REF!</definedName>
    <definedName name="___may3">#REF!</definedName>
    <definedName name="___MDL1">#REF!</definedName>
    <definedName name="___Mgh2">#REF!</definedName>
    <definedName name="___mh1">#REF!</definedName>
    <definedName name="___Mh2">#REF!</definedName>
    <definedName name="___mh3">#REF!</definedName>
    <definedName name="___mh4">#REF!</definedName>
    <definedName name="___mix6">#REF!</definedName>
    <definedName name="___msl100">#REF!</definedName>
    <definedName name="___msl200">#REF!</definedName>
    <definedName name="___msl250">#REF!</definedName>
    <definedName name="___msl300">#REF!</definedName>
    <definedName name="___msl400">#REF!</definedName>
    <definedName name="___msl800">#REF!</definedName>
    <definedName name="___mt2">#REF!</definedName>
    <definedName name="___mt3">#REF!</definedName>
    <definedName name="___mt4">#REF!</definedName>
    <definedName name="___mt5">#REF!</definedName>
    <definedName name="___mt6">#REF!</definedName>
    <definedName name="___mt7">#REF!</definedName>
    <definedName name="___mt8">#REF!</definedName>
    <definedName name="___mui100">#REF!</definedName>
    <definedName name="___mui105">#REF!</definedName>
    <definedName name="___mui108">#REF!</definedName>
    <definedName name="___mui130">#REF!</definedName>
    <definedName name="___mui140">#REF!</definedName>
    <definedName name="___mui160">#REF!</definedName>
    <definedName name="___mui180">#REF!</definedName>
    <definedName name="___mui250">#REF!</definedName>
    <definedName name="___mui271">#REF!</definedName>
    <definedName name="___mui320">#REF!</definedName>
    <definedName name="___mui45">#REF!</definedName>
    <definedName name="___mui50">#REF!</definedName>
    <definedName name="___mui54">#REF!</definedName>
    <definedName name="___mui65">#REF!</definedName>
    <definedName name="___mui75">#REF!</definedName>
    <definedName name="___mui80">#REF!</definedName>
    <definedName name="___mx1">#REF!</definedName>
    <definedName name="___mx2">#REF!</definedName>
    <definedName name="___mx3">#REF!</definedName>
    <definedName name="___mx4">#REF!</definedName>
    <definedName name="___nc1">#REF!</definedName>
    <definedName name="___nc10">#REF!</definedName>
    <definedName name="___NC100">#REF!</definedName>
    <definedName name="___nc151">#REF!</definedName>
    <definedName name="___nc6">#REF!</definedName>
    <definedName name="___nc7">#REF!</definedName>
    <definedName name="___nc8">#REF!</definedName>
    <definedName name="___nc9">#REF!</definedName>
    <definedName name="___NCL100">#REF!</definedName>
    <definedName name="___NCL200">#REF!</definedName>
    <definedName name="___NCL250">#REF!</definedName>
    <definedName name="___ncm200">#REF!</definedName>
    <definedName name="___nct2">#REF!</definedName>
    <definedName name="___nct3">#REF!</definedName>
    <definedName name="___nct4">#REF!</definedName>
    <definedName name="___nct5">#REF!</definedName>
    <definedName name="___nct6">#REF!</definedName>
    <definedName name="___nct7">#REF!</definedName>
    <definedName name="___nct8">#REF!</definedName>
    <definedName name="___NET2">#REF!</definedName>
    <definedName name="___nin190">#REF!</definedName>
    <definedName name="___NSO2" hidden="1">{"'Sheet1'!$L$16"}</definedName>
    <definedName name="___off1">#REF!</definedName>
    <definedName name="___oto12">#REF!</definedName>
    <definedName name="___oto5">#REF!</definedName>
    <definedName name="___oto7">#REF!</definedName>
    <definedName name="___PA3" hidden="1">{"'Sheet1'!$L$16"}</definedName>
    <definedName name="___pb30">#REF!</definedName>
    <definedName name="___pb80">#REF!</definedName>
    <definedName name="___Ph30">#REF!</definedName>
    <definedName name="___phi10">#REF!</definedName>
    <definedName name="___phi1000">#REF!</definedName>
    <definedName name="___phi12">#REF!</definedName>
    <definedName name="___phi14">#REF!</definedName>
    <definedName name="___phi1500">#REF!</definedName>
    <definedName name="___phi16">#REF!</definedName>
    <definedName name="___phi18">#REF!</definedName>
    <definedName name="___phi20">#REF!</definedName>
    <definedName name="___phi2000">#REF!</definedName>
    <definedName name="___phi22">#REF!</definedName>
    <definedName name="___phi25">#REF!</definedName>
    <definedName name="___phi28">#REF!</definedName>
    <definedName name="___phi50">#REF!</definedName>
    <definedName name="___phi6">#REF!</definedName>
    <definedName name="___phi750">#REF!</definedName>
    <definedName name="___phi8">#REF!</definedName>
    <definedName name="___phu2" hidden="1">{"'Sheet1'!$L$16"}</definedName>
    <definedName name="___PL1">#REF!</definedName>
    <definedName name="___PL1242">#REF!</definedName>
    <definedName name="___PL2">#REF!</definedName>
    <definedName name="___Pl5">#REF!</definedName>
    <definedName name="___PXB80">#REF!</definedName>
    <definedName name="___qa7">#REF!</definedName>
    <definedName name="___qh1">#REF!</definedName>
    <definedName name="___qh2">#REF!</definedName>
    <definedName name="___qh3">#REF!</definedName>
    <definedName name="___qH30">#REF!</definedName>
    <definedName name="___qh4">#REF!</definedName>
    <definedName name="___qt1">#REF!</definedName>
    <definedName name="___qt2">#REF!</definedName>
    <definedName name="___qx1">#REF!</definedName>
    <definedName name="___qx2">#REF!</definedName>
    <definedName name="___qx3">#REF!</definedName>
    <definedName name="___qx4">#REF!</definedName>
    <definedName name="___qXB80">#REF!</definedName>
    <definedName name="___RF3">#REF!</definedName>
    <definedName name="___RHH1">#REF!</definedName>
    <definedName name="___RHH10">#REF!</definedName>
    <definedName name="___RHP1">#REF!</definedName>
    <definedName name="___RHP10">#REF!</definedName>
    <definedName name="___RI1">#REF!</definedName>
    <definedName name="___RI10">#REF!</definedName>
    <definedName name="___RII1">#REF!</definedName>
    <definedName name="___RII10">#REF!</definedName>
    <definedName name="___RIP1">#REF!</definedName>
    <definedName name="___RIP10">#REF!</definedName>
    <definedName name="___rp95">#REF!</definedName>
    <definedName name="___rt1">#REF!</definedName>
    <definedName name="___san108">#REF!</definedName>
    <definedName name="___sat10">#REF!</definedName>
    <definedName name="___sat12">#REF!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dd24">#REF!</definedName>
    <definedName name="___Sdd33">#REF!</definedName>
    <definedName name="___Sdh24">#REF!</definedName>
    <definedName name="___Sdh33">#REF!</definedName>
    <definedName name="___sl2">#REF!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o1517">#REF!</definedName>
    <definedName name="___so1717">#REF!</definedName>
    <definedName name="___SOC10">0.3456</definedName>
    <definedName name="___SOC8">0.2827</definedName>
    <definedName name="___Sta1">531.877</definedName>
    <definedName name="___Sta2">561.952</definedName>
    <definedName name="___Sta3">712.202</definedName>
    <definedName name="___Sta4">762.202</definedName>
    <definedName name="___Stb24">#REF!</definedName>
    <definedName name="___Stb33">#REF!</definedName>
    <definedName name="___sua20">#REF!</definedName>
    <definedName name="___sua30">#REF!</definedName>
    <definedName name="___ta1">#REF!</definedName>
    <definedName name="___ta2">#REF!</definedName>
    <definedName name="___ta3">#REF!</definedName>
    <definedName name="___ta4">#REF!</definedName>
    <definedName name="___ta5">#REF!</definedName>
    <definedName name="___ta6">#REF!</definedName>
    <definedName name="___TB1">#REF!</definedName>
    <definedName name="___tb2">#REF!</definedName>
    <definedName name="___tb3">#REF!</definedName>
    <definedName name="___tb4">#REF!</definedName>
    <definedName name="___tc1">#REF!</definedName>
    <definedName name="___td1">#REF!</definedName>
    <definedName name="___te1">#REF!</definedName>
    <definedName name="___te2">#REF!</definedName>
    <definedName name="___TG1">#REF!</definedName>
    <definedName name="___TG2">#REF!</definedName>
    <definedName name="___tg427">#REF!</definedName>
    <definedName name="___TH1">#REF!</definedName>
    <definedName name="___TH2">#REF!</definedName>
    <definedName name="___TH20">#REF!</definedName>
    <definedName name="___TH3">#REF!</definedName>
    <definedName name="___TK155">#REF!</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ld2">#REF!</definedName>
    <definedName name="___tlp3">#REF!</definedName>
    <definedName name="___tp2">#REF!</definedName>
    <definedName name="___tra100">#REF!</definedName>
    <definedName name="___tra102">#REF!</definedName>
    <definedName name="___tra104">#REF!</definedName>
    <definedName name="___tra106">#REF!</definedName>
    <definedName name="___tra108">#REF!</definedName>
    <definedName name="___tra110">#REF!</definedName>
    <definedName name="___tra112">#REF!</definedName>
    <definedName name="___tra114">#REF!</definedName>
    <definedName name="___tra116">#REF!</definedName>
    <definedName name="___tra118">#REF!</definedName>
    <definedName name="___tra120">#REF!</definedName>
    <definedName name="___tra122">#REF!</definedName>
    <definedName name="___tra124">#REF!</definedName>
    <definedName name="___tra126">#REF!</definedName>
    <definedName name="___tra128">#REF!</definedName>
    <definedName name="___tra130">#REF!</definedName>
    <definedName name="___tra132">#REF!</definedName>
    <definedName name="___tra134">#REF!</definedName>
    <definedName name="___tra136">#REF!</definedName>
    <definedName name="___tra138">#REF!</definedName>
    <definedName name="___tra140">#REF!</definedName>
    <definedName name="___tra2005">#REF!</definedName>
    <definedName name="___tra70">#REF!</definedName>
    <definedName name="___tra72">#REF!</definedName>
    <definedName name="___tra74">#REF!</definedName>
    <definedName name="___tra76">#REF!</definedName>
    <definedName name="___tra78">#REF!</definedName>
    <definedName name="___tra79">#REF!</definedName>
    <definedName name="___tra80">#REF!</definedName>
    <definedName name="___tra82">#REF!</definedName>
    <definedName name="___tra84">#REF!</definedName>
    <definedName name="___tra86">#REF!</definedName>
    <definedName name="___tra88">#REF!</definedName>
    <definedName name="___tra90">#REF!</definedName>
    <definedName name="___tra92">#REF!</definedName>
    <definedName name="___tra94">#REF!</definedName>
    <definedName name="___tra96">#REF!</definedName>
    <definedName name="___tra98">#REF!</definedName>
    <definedName name="___Tru21" hidden="1">{"'Sheet1'!$L$16"}</definedName>
    <definedName name="___TS2">#REF!</definedName>
    <definedName name="___tt3" hidden="1">{"'Sheet1'!$L$16"}</definedName>
    <definedName name="___tz593">#REF!</definedName>
    <definedName name="___ui108">#REF!</definedName>
    <definedName name="___ui180">#REF!</definedName>
    <definedName name="___UT2">#REF!</definedName>
    <definedName name="___vc1">#REF!</definedName>
    <definedName name="___vc2">#REF!</definedName>
    <definedName name="___vc3">#REF!</definedName>
    <definedName name="___Vh2">#REF!</definedName>
    <definedName name="___VL1">#REF!</definedName>
    <definedName name="___vl10">#REF!</definedName>
    <definedName name="___VL100">#REF!</definedName>
    <definedName name="___VL150">#REF!</definedName>
    <definedName name="___vl2" hidden="1">{"'Sheet1'!$L$16"}</definedName>
    <definedName name="___VL200">#REF!</definedName>
    <definedName name="___VL250">#REF!</definedName>
    <definedName name="___vl3">#REF!</definedName>
    <definedName name="___vl4">#REF!</definedName>
    <definedName name="___vl5">#REF!</definedName>
    <definedName name="___VL50">#REF!</definedName>
    <definedName name="___vl6">#REF!</definedName>
    <definedName name="___vl7">#REF!</definedName>
    <definedName name="___vl8">#REF!</definedName>
    <definedName name="___vl9">#REF!</definedName>
    <definedName name="___vlt2">#REF!</definedName>
    <definedName name="___vlt3">#REF!</definedName>
    <definedName name="___vlt4">#REF!</definedName>
    <definedName name="___vlt5">#REF!</definedName>
    <definedName name="___vlt6">#REF!</definedName>
    <definedName name="___vlt7">#REF!</definedName>
    <definedName name="___vlt8">#REF!</definedName>
    <definedName name="___xb80">#REF!</definedName>
    <definedName name="___xl150">#REF!</definedName>
    <definedName name="___xm3">#REF!</definedName>
    <definedName name="___xm4">#REF!</definedName>
    <definedName name="___xm5">#REF!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00000">#REF!</definedName>
    <definedName name="__B86000">#REF!</definedName>
    <definedName name="__bac3">12413</definedName>
    <definedName name="__bac4">13529</definedName>
    <definedName name="__bac5">15483</definedName>
    <definedName name="__ban1">#REF!</definedName>
    <definedName name="__ban2" hidden="1">{"'Sheet1'!$L$16"}</definedName>
    <definedName name="__bat1">#REF!</definedName>
    <definedName name="__Bia1">#REF!</definedName>
    <definedName name="__Bia2">#REF!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50">#REF!</definedName>
    <definedName name="__btM300">#REF!</definedName>
    <definedName name="__BTM50">#REF!</definedName>
    <definedName name="__bua25">#REF!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kn12">#REF!</definedName>
    <definedName name="__CON1">#REF!</definedName>
    <definedName name="__CON2">#REF!</definedName>
    <definedName name="__cpd1">#REF!</definedName>
    <definedName name="__cpd2">#REF!</definedName>
    <definedName name="__cs805">#REF!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C3">#REF!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is150">#REF!</definedName>
    <definedName name="__gon4">#REF!</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500866">#REF!</definedName>
    <definedName name="__h6" hidden="1">{"'Sheet1'!$L$16"}</definedName>
    <definedName name="__h7" hidden="1">{"'Sheet1'!$L$16"}</definedName>
    <definedName name="__h8" hidden="1">{"'Sheet1'!$L$16"}</definedName>
    <definedName name="__h9" hidden="1">{"'Sheet1'!$L$16"}</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hvk1">#REF!</definedName>
    <definedName name="__hvk2">#REF!</definedName>
    <definedName name="__hvk3">#REF!</definedName>
    <definedName name="__isc1">0.035</definedName>
    <definedName name="__isc2">0.02</definedName>
    <definedName name="__isc3">0.054</definedName>
    <definedName name="__JK4">#REF!</definedName>
    <definedName name="__KH08" hidden="1">{#N/A,#N/A,FALSE,"Chi tiÆt"}</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m36">#REF!</definedName>
    <definedName name="__kn12">#REF!</definedName>
    <definedName name="__Knc36">#REF!</definedName>
    <definedName name="__Knc57">#REF!</definedName>
    <definedName name="__Kvl36">#REF!</definedName>
    <definedName name="__Lan1" hidden="1">{"'Sheet1'!$L$16"}</definedName>
    <definedName name="__lap1">#REF!</definedName>
    <definedName name="__lap2">#REF!</definedName>
    <definedName name="__lop16">#REF!</definedName>
    <definedName name="__lop25">#REF!</definedName>
    <definedName name="__lop9">#REF!</definedName>
    <definedName name="__lu85">#REF!</definedName>
    <definedName name="__LX100">#REF!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00">#REF!</definedName>
    <definedName name="__nc151">#REF!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m20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LF01">#REF!</definedName>
    <definedName name="__NLF07">#REF!</definedName>
    <definedName name="__NLF12">#REF!</definedName>
    <definedName name="__NLF6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hu2" hidden="1">{"'Sheet1'!$L$16"}</definedName>
    <definedName name="__PL1">#REF!</definedName>
    <definedName name="__PL1242">#REF!</definedName>
    <definedName name="__PL2">#REF!</definedName>
    <definedName name="__Pl5">#REF!</definedName>
    <definedName name="__PXB80">#REF!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rt1">#REF!</definedName>
    <definedName name="__san108">#REF!</definedName>
    <definedName name="__sat10">#REF!</definedName>
    <definedName name="__sat14">#REF!</definedName>
    <definedName name="__sat16">#REF!</definedName>
    <definedName name="__sat20">#REF!</definedName>
    <definedName name="__Sat27">#REF!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2">#REF!</definedName>
    <definedName name="__tg427">#REF!</definedName>
    <definedName name="__TH1">#REF!</definedName>
    <definedName name="__TH2">#REF!</definedName>
    <definedName name="__TH20">#REF!</definedName>
    <definedName name="__TH3">#REF!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TS2">#REF!</definedName>
    <definedName name="__tt3" hidden="1">{"'Sheet1'!$L$16"}</definedName>
    <definedName name="__tz593">#REF!</definedName>
    <definedName name="__ui108">#REF!</definedName>
    <definedName name="__ui180">#REF!</definedName>
    <definedName name="__UT2">#REF!</definedName>
    <definedName name="__vc1">#REF!</definedName>
    <definedName name="__vc2">#REF!</definedName>
    <definedName name="__vc3">#REF!</definedName>
    <definedName name="__VC400">#REF!</definedName>
    <definedName name="__Vh2">#REF!</definedName>
    <definedName name="__VL1">#REF!</definedName>
    <definedName name="__vl10">#REF!</definedName>
    <definedName name="__VL100">#REF!</definedName>
    <definedName name="__VL150">#REF!</definedName>
    <definedName name="__vl2" hidden="1">{"'Sheet1'!$L$16"}</definedName>
    <definedName name="__VL250">#REF!</definedName>
    <definedName name="__vl3">#REF!</definedName>
    <definedName name="__vl4">#REF!</definedName>
    <definedName name="__vl5">#REF!</definedName>
    <definedName name="__VL50">#REF!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m3">#REF!</definedName>
    <definedName name="__xm4">#REF!</definedName>
    <definedName name="__xm5">#REF!</definedName>
    <definedName name="_02">#REF!</definedName>
    <definedName name="_1" localSheetId="14">#REF!</definedName>
    <definedName name="_1" localSheetId="20">#REF!</definedName>
    <definedName name="_1" localSheetId="22">#REF!</definedName>
    <definedName name="_1" localSheetId="5">#REF!</definedName>
    <definedName name="_1">#REF!</definedName>
    <definedName name="_100_SOÁ_CTÖØ">#REF!</definedName>
    <definedName name="_1000A01">#N/A</definedName>
    <definedName name="_101_SOÁ_LÖÔÏNG">#REF!</definedName>
    <definedName name="_101TRÒ_GIAÙ">#REF!</definedName>
    <definedName name="_103TRÒ_GIAÙ__VAT">#REF!</definedName>
    <definedName name="_104_TEÂN_HAØNG">#REF!</definedName>
    <definedName name="_107_TEÂN_KHAÙCH_HAØ">#REF!</definedName>
    <definedName name="_110_THAØNH_TIEÀN">#REF!</definedName>
    <definedName name="_113_TRÒ_GIAÙ">#REF!</definedName>
    <definedName name="_116_TRÒ_GIAÙ__VAT">#REF!</definedName>
    <definedName name="_126MAÕ_HAØNG">#REF!</definedName>
    <definedName name="_129MAÕ_SOÁ_THUEÁ">#REF!</definedName>
    <definedName name="_132ÑÔN_GIAÙ">#REF!</definedName>
    <definedName name="_135SOÁ_CTÖØ">#REF!</definedName>
    <definedName name="_136SOÁ_LÖÔÏNG">#REF!</definedName>
    <definedName name="_139TEÂN_HAØNG">#REF!</definedName>
    <definedName name="_142TEÂN_KHAÙCH_HAØ">#REF!</definedName>
    <definedName name="_145THAØNH_TIEÀN">#REF!</definedName>
    <definedName name="_148TRÒ_GIAÙ">#REF!</definedName>
    <definedName name="_151TRÒ_GIAÙ__VAT">#REF!</definedName>
    <definedName name="_19___MAÕ_HAØNG">#REF!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 localSheetId="14">#REF!</definedName>
    <definedName name="_2" localSheetId="20">#REF!</definedName>
    <definedName name="_2" localSheetId="22">#REF!</definedName>
    <definedName name="_2" localSheetId="5">#REF!</definedName>
    <definedName name="_2">#REF!</definedName>
    <definedName name="_21___MAÕ_SOÁ_THUEÁ">#REF!</definedName>
    <definedName name="_23___ÑÔN_GIAÙ">#REF!</definedName>
    <definedName name="_25___SOÁ_CTÖØ">#REF!</definedName>
    <definedName name="_26___SOÁ_LÖÔÏNG">#REF!</definedName>
    <definedName name="_27_02_01">#REF!</definedName>
    <definedName name="_28___MAÕ_HAØNG">#REF!</definedName>
    <definedName name="_28___TEÂN_HAØNG">#REF!</definedName>
    <definedName name="_2BLA100">#REF!</definedName>
    <definedName name="_2DAL201">#REF!</definedName>
    <definedName name="_30___TEÂN_KHAÙCH_HAØ">#REF!</definedName>
    <definedName name="_31___MAÕ_SOÁ_THUEÁ">#REF!</definedName>
    <definedName name="_32___THAØNH_TIEÀN">#REF!</definedName>
    <definedName name="_34___ÑÔN_GIAÙ">#REF!</definedName>
    <definedName name="_34___TRÒ_GIAÙ">#REF!</definedName>
    <definedName name="_36___TRÒ_GIAÙ__VAT">#REF!</definedName>
    <definedName name="_37___SOÁ_CTÖØ">#REF!</definedName>
    <definedName name="_38___SOÁ_LÖÔÏNG">#REF!</definedName>
    <definedName name="_39__MAÕ_HAØNG">#REF!</definedName>
    <definedName name="_3BLXMD">#REF!</definedName>
    <definedName name="_3TU0609">#REF!</definedName>
    <definedName name="_40x4">5100</definedName>
    <definedName name="_41___TEÂN_HAØNG">#REF!</definedName>
    <definedName name="_41__MAÕ_SOÁ_THUEÁ">#REF!</definedName>
    <definedName name="_43__ÑÔN_GIAÙ">#REF!</definedName>
    <definedName name="_44___TEÂN_KHAÙCH_HAØ">#REF!</definedName>
    <definedName name="_45__SOÁ_CTÖØ">#REF!</definedName>
    <definedName name="_46__SOÁ_LÖÔÏNG">#REF!</definedName>
    <definedName name="_47___THAØNH_TIEÀN">#REF!</definedName>
    <definedName name="_48__TEÂN_HAØNG">#REF!</definedName>
    <definedName name="_4CNT240">#REF!</definedName>
    <definedName name="_4CTL240">#REF!</definedName>
    <definedName name="_4FCO100">#REF!</definedName>
    <definedName name="_4HDCTT4">#REF!</definedName>
    <definedName name="_4HNCTT4">#REF!</definedName>
    <definedName name="_4LBCO01">#REF!</definedName>
    <definedName name="_50___TRÒ_GIAÙ">#REF!</definedName>
    <definedName name="_50__TEÂN_KHAÙCH_HAØ">#REF!</definedName>
    <definedName name="_52__THAØNH_TIEÀN">#REF!</definedName>
    <definedName name="_53___TRÒ_GIAÙ__VAT">#REF!</definedName>
    <definedName name="_54__TRÒ_GIAÙ">#REF!</definedName>
    <definedName name="_56__TRÒ_GIAÙ__VAT">#REF!</definedName>
    <definedName name="_57__MAÕ_HAØNG">#REF!</definedName>
    <definedName name="_60__MAÕ_SOÁ_THUEÁ">#REF!</definedName>
    <definedName name="_62_MAÕ_HAØNG">#REF!</definedName>
    <definedName name="_63__ÑÔN_GIAÙ">#REF!</definedName>
    <definedName name="_64_MAÕ_SOÁ_THUEÁ">#REF!</definedName>
    <definedName name="_66__SOÁ_CTÖØ">#REF!</definedName>
    <definedName name="_66_ÑÔN_GIAÙ">#REF!</definedName>
    <definedName name="_67__SOÁ_LÖÔÏNG">#REF!</definedName>
    <definedName name="_68_SOÁ_CTÖØ">#REF!</definedName>
    <definedName name="_69_SOÁ_LÖÔÏNG">#REF!</definedName>
    <definedName name="_70__TEÂN_HAØNG">#REF!</definedName>
    <definedName name="_71_TEÂN_HAØNG">#REF!</definedName>
    <definedName name="_73__TEÂN_KHAÙCH_HAØ">#REF!</definedName>
    <definedName name="_73_TEÂN_KHAÙCH_HAØ">#REF!</definedName>
    <definedName name="_75_THAØNH_TIEÀN">#REF!</definedName>
    <definedName name="_76__THAØNH_TIEÀN">#REF!</definedName>
    <definedName name="_77_TRÒ_GIAÙ">#REF!</definedName>
    <definedName name="_79__TRÒ_GIAÙ">#REF!</definedName>
    <definedName name="_79_TRÒ_GIAÙ__VAT">#REF!</definedName>
    <definedName name="_82__TRÒ_GIAÙ__VAT">#REF!</definedName>
    <definedName name="_86MAÕ_HAØNG">#REF!</definedName>
    <definedName name="_88MAÕ_SOÁ_THUEÁ">#REF!</definedName>
    <definedName name="_90ÑÔN_GIAÙ">#REF!</definedName>
    <definedName name="_91_MAÕ_HAØNG">#REF!</definedName>
    <definedName name="_92SOÁ_CTÖØ">#REF!</definedName>
    <definedName name="_93SOÁ_LÖÔÏNG">#REF!</definedName>
    <definedName name="_94_MAÕ_SOÁ_THUEÁ">#REF!</definedName>
    <definedName name="_95TEÂN_HAØNG">#REF!</definedName>
    <definedName name="_97_ÑÔN_GIAÙ">#REF!</definedName>
    <definedName name="_97TEÂN_KHAÙCH_HAØ">#REF!</definedName>
    <definedName name="_99THAØNH_TIEÀN">#REF!</definedName>
    <definedName name="_a1" localSheetId="14" hidden="1">{"'Sheet1'!$L$16"}</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00000">#REF!</definedName>
    <definedName name="_B86000">#REF!</definedName>
    <definedName name="_bac3">12413</definedName>
    <definedName name="_bac4">13529</definedName>
    <definedName name="_bac5">15483</definedName>
    <definedName name="_ban1">#REF!</definedName>
    <definedName name="_ban2" hidden="1">{"'Sheet1'!$L$16"}</definedName>
    <definedName name="_bat1">#REF!</definedName>
    <definedName name="_Bia1">#REF!</definedName>
    <definedName name="_Bia2">#REF!</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50">#REF!</definedName>
    <definedName name="_btm300">#REF!</definedName>
    <definedName name="_BTM50">#REF!</definedName>
    <definedName name="_bua25">#REF!</definedName>
    <definedName name="_Builtin0" hidden="1">#REF!</definedName>
    <definedName name="_Builtin155" hidden="1">#N/A</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3" localSheetId="14">{"Thuxm2.xls","Sheet1"}</definedName>
    <definedName name="_cau40">#REF!</definedName>
    <definedName name="_cau5">#REF!</definedName>
    <definedName name="_cau50">#REF!</definedName>
    <definedName name="_ckn12">#REF!</definedName>
    <definedName name="_CON1" localSheetId="14">#REF!</definedName>
    <definedName name="_CON1">#REF!</definedName>
    <definedName name="_CON2" localSheetId="14">#REF!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s805">#REF!</definedName>
    <definedName name="_CVC1">#REF!</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DC3" localSheetId="14">#REF!</definedName>
    <definedName name="_DDC3">#REF!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E99999">#REF!</definedName>
    <definedName name="_ech2">#REF!</definedName>
    <definedName name="_FIL2">#REF!</definedName>
    <definedName name="_Fill" localSheetId="14" hidden="1">#REF!</definedName>
    <definedName name="_Fill" localSheetId="20" hidden="1">#REF!</definedName>
    <definedName name="_Fill" localSheetId="22" hidden="1">#REF!</definedName>
    <definedName name="_Fill" localSheetId="5" hidden="1">#REF!</definedName>
    <definedName name="_Fill" hidden="1">#REF!</definedName>
    <definedName name="_xlnm._FilterDatabase" localSheetId="9" hidden="1">'10. ATTP'!$A$4:$C$85</definedName>
    <definedName name="_xlnm._FilterDatabase" localSheetId="11" hidden="1">'12.Du lịch'!$A$4:$F$76</definedName>
    <definedName name="_xlnm._FilterDatabase" localSheetId="13" hidden="1">'13.1.SCĐB'!$A$5:$H$118</definedName>
    <definedName name="_xlnm._FilterDatabase" localSheetId="15" hidden="1">#REF!</definedName>
    <definedName name="_xlnm._FilterDatabase" localSheetId="17" hidden="1">'16. Đào tạo NNL'!$A$4:$D$207</definedName>
    <definedName name="_xlnm._FilterDatabase" localSheetId="20" hidden="1">#REF!</definedName>
    <definedName name="_xlnm._FilterDatabase" localSheetId="21" hidden="1">'19.1'!$A$4:$E$32</definedName>
    <definedName name="_xlnm._FilterDatabase" localSheetId="22" hidden="1">'19.2'!$A$4:$J$35</definedName>
    <definedName name="_xlnm._FilterDatabase" localSheetId="1" hidden="1">'2. Đất lúa'!$A$4:$L$126</definedName>
    <definedName name="_xlnm._FilterDatabase" localSheetId="2" hidden="1">#REF!</definedName>
    <definedName name="_xlnm._FilterDatabase" localSheetId="4" hidden="1">'5. ATHĐ'!$A$4:$J$91</definedName>
    <definedName name="_xlnm._FilterDatabase" localSheetId="5" hidden="1">#REF!</definedName>
    <definedName name="_xlnm._FilterDatabase" hidden="1">#REF!</definedName>
    <definedName name="_g1">#REF!</definedName>
    <definedName name="_g2">#REF!</definedName>
    <definedName name="_gis150">#REF!</definedName>
    <definedName name="_Goi8" localSheetId="14" hidden="1">{"'Sheet1'!$L$16"}</definedName>
    <definedName name="_gon4">#REF!</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500866">#REF!</definedName>
    <definedName name="_h6" hidden="1">{"'Sheet1'!$L$16"}</definedName>
    <definedName name="_h7" hidden="1">{"'Sheet1'!$L$16"}</definedName>
    <definedName name="_h8" hidden="1">{"'Sheet1'!$L$16"}</definedName>
    <definedName name="_h9" hidden="1">{"'Sheet1'!$L$16"}</definedName>
    <definedName name="_han23">#REF!</definedName>
    <definedName name="_hau1">#REF!</definedName>
    <definedName name="_hau12">#REF!</definedName>
    <definedName name="_hau2">#REF!</definedName>
    <definedName name="_hom2" localSheetId="14">#REF!</definedName>
    <definedName name="_hom2">#REF!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uy1"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ey1" localSheetId="14" hidden="1">#REF!</definedName>
    <definedName name="_Key1" hidden="1">#REF!</definedName>
    <definedName name="_Key2" localSheetId="14" hidden="1">#REF!</definedName>
    <definedName name="_Key2" hidden="1">#REF!</definedName>
    <definedName name="_KH08" hidden="1">{#N/A,#N/A,FALSE,"Chi tiÆt"}</definedName>
    <definedName name="_kl1">#REF!</definedName>
    <definedName name="_KL2">#REF!</definedName>
    <definedName name="_KL3">#REF!</definedName>
    <definedName name="_KL4">#REF!</definedName>
    <definedName name="_KL5">#REF!</definedName>
    <definedName name="_KL6">#REF!</definedName>
    <definedName name="_KL7">#REF!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#REF!</definedName>
    <definedName name="_Knc36">#REF!</definedName>
    <definedName name="_Knc57">#REF!</definedName>
    <definedName name="_Kvl36">#REF!</definedName>
    <definedName name="_L">#REF!</definedName>
    <definedName name="_Lan1" hidden="1">{"'Sheet1'!$L$16"}</definedName>
    <definedName name="_lap1">#REF!</definedName>
    <definedName name="_lap2">#REF!</definedName>
    <definedName name="_lop16">#REF!</definedName>
    <definedName name="_lop25">#REF!</definedName>
    <definedName name="_lop9">#REF!</definedName>
    <definedName name="_Ls">#REF!</definedName>
    <definedName name="_lu85">#REF!</definedName>
    <definedName name="_LX100" localSheetId="14">#REF!</definedName>
    <definedName name="_LX100">#REF!</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c1">#REF!</definedName>
    <definedName name="_nc10">#REF!</definedName>
    <definedName name="_NC100" localSheetId="14">#REF!</definedName>
    <definedName name="_NC100">#REF!</definedName>
    <definedName name="_nc151">#REF!</definedName>
    <definedName name="_nc6">#REF!</definedName>
    <definedName name="_nc7">#REF!</definedName>
    <definedName name="_nc8">#REF!</definedName>
    <definedName name="_nc9">#REF!</definedName>
    <definedName name="_NCL100">#REF!</definedName>
    <definedName name="_NCL200">#REF!</definedName>
    <definedName name="_NCL250">#REF!</definedName>
    <definedName name="_ncm20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 localSheetId="14">#REF!</definedName>
    <definedName name="_NET2" localSheetId="20">#REF!</definedName>
    <definedName name="_NET2" localSheetId="22">#REF!</definedName>
    <definedName name="_NET2" localSheetId="5">#REF!</definedName>
    <definedName name="_NET2">#REF!</definedName>
    <definedName name="_nin190">#REF!</definedName>
    <definedName name="_NLF01">#REF!</definedName>
    <definedName name="_NLF07">#REF!</definedName>
    <definedName name="_NLF12">#REF!</definedName>
    <definedName name="_NLF60">#REF!</definedName>
    <definedName name="_NSO2" hidden="1">{"'Sheet1'!$L$16"}</definedName>
    <definedName name="_off1">#REF!</definedName>
    <definedName name="_Order1" hidden="1">255</definedName>
    <definedName name="_Order2" hidden="1">255</definedName>
    <definedName name="_oto12">#REF!</definedName>
    <definedName name="_oto5">#REF!</definedName>
    <definedName name="_oto7">#REF!</definedName>
    <definedName name="_PA3" hidden="1">{"'Sheet1'!$L$16"}</definedName>
    <definedName name="_pb30">#REF!</definedName>
    <definedName name="_p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hidden="1">{"'Sheet1'!$L$16"}</definedName>
    <definedName name="_PL1">#REF!</definedName>
    <definedName name="_PL1242">#REF!</definedName>
    <definedName name="_PL2">#REF!</definedName>
    <definedName name="_Pl5">#REF!</definedName>
    <definedName name="_PXB80">#REF!</definedName>
    <definedName name="_qa7">#REF!</definedName>
    <definedName name="_qh1">#REF!</definedName>
    <definedName name="_qh2">#REF!</definedName>
    <definedName name="_qh3">#REF!</definedName>
    <definedName name="_qH30">#REF!</definedName>
    <definedName name="_qh4">#REF!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t12">#REF!</definedName>
    <definedName name="_sat16">#REF!</definedName>
    <definedName name="_sat20">#REF!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rt" localSheetId="14" hidden="1">#REF!</definedName>
    <definedName name="_Sort" localSheetId="20" hidden="1">#REF!</definedName>
    <definedName name="_Sort" localSheetId="22" hidden="1">#REF!</definedName>
    <definedName name="_Sort" localSheetId="23" hidden="1">#REF!</definedName>
    <definedName name="_Sort" localSheetId="5" hidden="1">#REF!</definedName>
    <definedName name="_Sort" hidden="1">#REF!</definedName>
    <definedName name="_Sta1">531.877</definedName>
    <definedName name="_Sta2">561.952</definedName>
    <definedName name="_Sta3">712.202</definedName>
    <definedName name="_Sta4">762.202</definedName>
    <definedName name="_Stb24">#REF!</definedName>
    <definedName name="_Stb33">#REF!</definedName>
    <definedName name="_sua20" localSheetId="14">#REF!</definedName>
    <definedName name="_sua20">#REF!</definedName>
    <definedName name="_sua30" localSheetId="14">#REF!</definedName>
    <definedName name="_sua30">#REF!</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1">#REF!</definedName>
    <definedName name="_td1">#REF!</definedName>
    <definedName name="_te1">#REF!</definedName>
    <definedName name="_te2">#REF!</definedName>
    <definedName name="_tg1">#REF!</definedName>
    <definedName name="_TG2">#REF!</definedName>
    <definedName name="_tg427">#REF!</definedName>
    <definedName name="_TH1">#REF!</definedName>
    <definedName name="_TH2">#REF!</definedName>
    <definedName name="_TH20">#REF!</definedName>
    <definedName name="_TH3">#REF!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p2">#REF!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S2">#REF!</definedName>
    <definedName name="_tt3" hidden="1">{"'Sheet1'!$L$16"}</definedName>
    <definedName name="_tz593">#REF!</definedName>
    <definedName name="_ui108">#REF!</definedName>
    <definedName name="_ui180">#REF!</definedName>
    <definedName name="_UT2">#REF!</definedName>
    <definedName name="_VC400" localSheetId="14">#REF!</definedName>
    <definedName name="_VC400">#REF!</definedName>
    <definedName name="_Vh2">#REF!</definedName>
    <definedName name="_VL1">#REF!</definedName>
    <definedName name="_vl10">#REF!</definedName>
    <definedName name="_VL100" localSheetId="14">#REF!</definedName>
    <definedName name="_VL100">#REF!</definedName>
    <definedName name="_VL150">#REF!</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xb80">#REF!</definedName>
    <definedName name="_xm3">#REF!</definedName>
    <definedName name="_xm4">#REF!</definedName>
    <definedName name="_xm5">#REF!</definedName>
    <definedName name="A" localSheetId="14">#REF!</definedName>
    <definedName name="A" localSheetId="20">#REF!</definedName>
    <definedName name="A" localSheetId="22">#REF!</definedName>
    <definedName name="A" localSheetId="5">#REF!</definedName>
    <definedName name="A">#REF!</definedName>
    <definedName name="A.">#REF!</definedName>
    <definedName name="A.1">#REF!</definedName>
    <definedName name="A.2">#REF!</definedName>
    <definedName name="a_">#REF!</definedName>
    <definedName name="a_min">#REF!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t">#REF!</definedName>
    <definedName name="a2.">#REF!</definedName>
    <definedName name="a277Print_Titles" localSheetId="14">#REF!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7.">#REF!</definedName>
    <definedName name="A70_">#REF!</definedName>
    <definedName name="a8.">#REF!</definedName>
    <definedName name="a9.">#REF!</definedName>
    <definedName name="A95_">#REF!</definedName>
    <definedName name="AA" localSheetId="14">#REF!</definedName>
    <definedName name="AA" localSheetId="20">#REF!</definedName>
    <definedName name="AA" localSheetId="22">#REF!</definedName>
    <definedName name="AA" localSheetId="5">#REF!</definedName>
    <definedName name="AA">#REF!</definedName>
    <definedName name="aAAA">#REF!</definedName>
    <definedName name="aaaa5">#REF!</definedName>
    <definedName name="aaaaa">#REF!</definedName>
    <definedName name="aaaaa5">#REF!</definedName>
    <definedName name="aaaaaaaa5">#REF!</definedName>
    <definedName name="aan">#REF!</definedName>
    <definedName name="Ab">#REF!</definedName>
    <definedName name="abs">#REF!</definedName>
    <definedName name="Ac_">#REF!</definedName>
    <definedName name="AC120_">#REF!</definedName>
    <definedName name="AC35_">#REF!</definedName>
    <definedName name="AC50_">#REF!</definedName>
    <definedName name="AC70_">#REF!</definedName>
    <definedName name="AC95_">#REF!</definedName>
    <definedName name="acdc">#REF!</definedName>
    <definedName name="aco">#REF!</definedName>
    <definedName name="Act_tec">#REF!</definedName>
    <definedName name="Acv">#REF!</definedName>
    <definedName name="ádasdasda" hidden="1">{"'Sheet1'!$L$16"}</definedName>
    <definedName name="ADAY">#REF!</definedName>
    <definedName name="adb">#REF!</definedName>
    <definedName name="Address">#REF!</definedName>
    <definedName name="ADEQ">#REF!</definedName>
    <definedName name="âdf">{"Book5","sæ quü.xls","Dù to¸n x©y dùng nhµ s¶n xuÊt.xls","Than.xls","TiÕn ®é s¶n xuÊt - Th¸ng 9.xls"}</definedName>
    <definedName name="adg">#REF!</definedName>
    <definedName name="ADP" localSheetId="20">#REF!</definedName>
    <definedName name="ADP" localSheetId="22">#REF!</definedName>
    <definedName name="ADP" localSheetId="23">#REF!</definedName>
    <definedName name="ADP" localSheetId="5">#REF!</definedName>
    <definedName name="ADP">#REF!</definedName>
    <definedName name="AEZ">#REF!</definedName>
    <definedName name="Ag" localSheetId="14">#REF!</definedName>
    <definedName name="Ag_">#REF!</definedName>
    <definedName name="ag15F80">#REF!</definedName>
    <definedName name="ah">#REF!</definedName>
    <definedName name="ai">#REF!</definedName>
    <definedName name="aii">#REF!</definedName>
    <definedName name="aiii">#REF!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 localSheetId="20">#REF!</definedName>
    <definedName name="AKHAC" localSheetId="22">#REF!</definedName>
    <definedName name="AKHAC" localSheetId="5">#REF!</definedName>
    <definedName name="AKHAC">#REF!</definedName>
    <definedName name="All_Item" localSheetId="14">#REF!</definedName>
    <definedName name="All_Item">#REF!</definedName>
    <definedName name="ALPIN">#N/A</definedName>
    <definedName name="ALPJYOU">#N/A</definedName>
    <definedName name="ALPTOI">#N/A</definedName>
    <definedName name="ALTINH" localSheetId="20">#REF!</definedName>
    <definedName name="ALTINH" localSheetId="22">#REF!</definedName>
    <definedName name="ALTINH" localSheetId="23">#REF!</definedName>
    <definedName name="ALTINH" localSheetId="5">#REF!</definedName>
    <definedName name="ALTINH">#REF!</definedName>
    <definedName name="am.">#REF!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_s">#REF!</definedName>
    <definedName name="ang">#REF!</definedName>
    <definedName name="Anguon" localSheetId="20">#REF!</definedName>
    <definedName name="Anguon" localSheetId="22">#REF!</definedName>
    <definedName name="Anguon" localSheetId="5">#REF!</definedName>
    <definedName name="Anguon">#REF!</definedName>
    <definedName name="ANN" localSheetId="20">#REF!</definedName>
    <definedName name="ANN" localSheetId="22">#REF!</definedName>
    <definedName name="ANN" localSheetId="5">#REF!</definedName>
    <definedName name="ANN">#REF!</definedName>
    <definedName name="anpha">#REF!</definedName>
    <definedName name="ANQD" localSheetId="20">#REF!</definedName>
    <definedName name="ANQD" localSheetId="22">#REF!</definedName>
    <definedName name="ANQD" localSheetId="5">#REF!</definedName>
    <definedName name="ANQD">#REF!</definedName>
    <definedName name="ANQQH" localSheetId="20">#REF!</definedName>
    <definedName name="ANQQH" localSheetId="22">#REF!</definedName>
    <definedName name="ANQQH" localSheetId="5">#REF!</definedName>
    <definedName name="ANQQH">#REF!</definedName>
    <definedName name="anscount" hidden="1">3</definedName>
    <definedName name="ANSNN" localSheetId="20">#REF!</definedName>
    <definedName name="ANSNN" localSheetId="22">#REF!</definedName>
    <definedName name="ANSNN" localSheetId="23">#REF!</definedName>
    <definedName name="ANSNN" localSheetId="5">#REF!</definedName>
    <definedName name="ANSNN">#REF!</definedName>
    <definedName name="ANSNNxnk" localSheetId="20">#REF!</definedName>
    <definedName name="ANSNNxnk" localSheetId="22">#REF!</definedName>
    <definedName name="ANSNNxnk" localSheetId="23">#REF!</definedName>
    <definedName name="ANSNNxnk" localSheetId="5">#REF!</definedName>
    <definedName name="ANSNNxnk">#REF!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C" localSheetId="20">#REF!</definedName>
    <definedName name="APC" localSheetId="22">#REF!</definedName>
    <definedName name="APC" localSheetId="5">#REF!</definedName>
    <definedName name="APC">#REF!</definedName>
    <definedName name="Apstot">#REF!</definedName>
    <definedName name="Aq">#REF!</definedName>
    <definedName name="As">#REF!</definedName>
    <definedName name="As_">#REF!</definedName>
    <definedName name="asb">#REF!</definedName>
    <definedName name="asd">#REF!</definedName>
    <definedName name="asega">{"Thuxm2.xls","Sheet1"}</definedName>
    <definedName name="astr">#REF!</definedName>
    <definedName name="at">#REF!</definedName>
    <definedName name="at1.5">#REF!</definedName>
    <definedName name="atg">#REF!</definedName>
    <definedName name="atgoi">#REF!</definedName>
    <definedName name="ATGT" hidden="1">{"'Sheet1'!$L$16"}</definedName>
    <definedName name="ATRAM">#REF!</definedName>
    <definedName name="ATW" localSheetId="20">#REF!</definedName>
    <definedName name="ATW" localSheetId="22">#REF!</definedName>
    <definedName name="ATW" localSheetId="5">#REF!</definedName>
    <definedName name="ATW">#REF!</definedName>
    <definedName name="Av">#REF!</definedName>
    <definedName name="Avf">#REF!</definedName>
    <definedName name="Avl">#REF!</definedName>
    <definedName name="B" localSheetId="20">#REF!</definedName>
    <definedName name="B" localSheetId="22">#REF!</definedName>
    <definedName name="B" localSheetId="5">#REF!</definedName>
    <definedName name="B">#REF!</definedName>
    <definedName name="B.4">#REF!</definedName>
    <definedName name="B.5">#REF!</definedName>
    <definedName name="B.6">#REF!</definedName>
    <definedName name="B.7">#REF!</definedName>
    <definedName name="b.8">#REF!</definedName>
    <definedName name="b.9">#REF!</definedName>
    <definedName name="B.nuamat">7.25</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 localSheetId="14">#REF!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GIANGBACNINH">#REF!</definedName>
    <definedName name="BacKan">#REF!</definedName>
    <definedName name="baclieu">#REF!</definedName>
    <definedName name="bactham">#REF!</definedName>
    <definedName name="Bai_ducdam_coc">#REF!</definedName>
    <definedName name="BAMUA1">#REF!</definedName>
    <definedName name="BAMUA2">#REF!</definedName>
    <definedName name="ban">#REF!</definedName>
    <definedName name="ban_dan">#REF!</definedName>
    <definedName name="BANG_CHI_TIET_THI_NGHIEM_CONG_TO">#REF!</definedName>
    <definedName name="BANG_CHI_TIET_THI_NGHIEM_DZ0.4KV">#REF!</definedName>
    <definedName name="Bang_cly">#REF!</definedName>
    <definedName name="Bang_CVC">#REF!</definedName>
    <definedName name="bang_gia" localSheetId="14">#REF!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chu">#REF!</definedName>
    <definedName name="BangGiaVL_Q">#REF!</definedName>
    <definedName name="bangluong">#REF!</definedName>
    <definedName name="BangMa">#REF!</definedName>
    <definedName name="Bangtienluong">#REF!</definedName>
    <definedName name="bangtinh">#REF!</definedName>
    <definedName name="BanQLDA">#REF!</definedName>
    <definedName name="baotaibovay">#REF!</definedName>
    <definedName name="BarData" localSheetId="14">#REF!</definedName>
    <definedName name="BarData">#REF!</definedName>
    <definedName name="Bardata1">#REF!</definedName>
    <definedName name="Bay">#REF!</definedName>
    <definedName name="BB" localSheetId="14">#REF!</definedName>
    <definedName name="BB" localSheetId="20">#REF!</definedName>
    <definedName name="BB" localSheetId="22">#REF!</definedName>
    <definedName name="BB" localSheetId="5">#REF!</definedName>
    <definedName name="BB">#REF!</definedName>
    <definedName name="Bbb">#REF!</definedName>
    <definedName name="bbbb">#REF!</definedName>
    <definedName name="bbcn">#REF!</definedName>
    <definedName name="Bbtt">#REF!</definedName>
    <definedName name="bbvuong">#REF!</definedName>
    <definedName name="Bc">#REF!</definedName>
    <definedName name="bc_1">#REF!</definedName>
    <definedName name="bc_2">#REF!</definedName>
    <definedName name="bcau">#REF!</definedName>
    <definedName name="Bcb">#REF!</definedName>
    <definedName name="BCBo" hidden="1">{"'Sheet1'!$L$16"}</definedName>
    <definedName name="BCDKH">#REF!</definedName>
    <definedName name="BCDSCKC">#REF!</definedName>
    <definedName name="BCDSCKN">#REF!</definedName>
    <definedName name="BCDSDNC">#REF!</definedName>
    <definedName name="BCDSDNN">#REF!</definedName>
    <definedName name="bckt">#REF!</definedName>
    <definedName name="Bctt">#REF!</definedName>
    <definedName name="BDAY">#REF!</definedName>
    <definedName name="bdc">#REF!</definedName>
    <definedName name="bdd">1.5</definedName>
    <definedName name="BDIM">#REF!</definedName>
    <definedName name="bdw">#REF!</definedName>
    <definedName name="be">#REF!</definedName>
    <definedName name="Be_duc_dam">#REF!</definedName>
    <definedName name="BE100M">#REF!</definedName>
    <definedName name="Be1L">#REF!</definedName>
    <definedName name="BE50M">#REF!</definedName>
    <definedName name="beff" localSheetId="14">#REF!</definedName>
    <definedName name="bengam">#REF!</definedName>
    <definedName name="benuoc">#REF!</definedName>
    <definedName name="beta">#REF!</definedName>
    <definedName name="Betong">#REF!</definedName>
    <definedName name="Bezugsfeld">#REF!</definedName>
    <definedName name="Bgc">#REF!</definedName>
    <definedName name="Bgiang" hidden="1">{"'Sheet1'!$L$16"}</definedName>
    <definedName name="BGS">#REF!</definedName>
    <definedName name="bia">#REF!</definedName>
    <definedName name="bienbao">#REF!</definedName>
    <definedName name="binhdinhphuyen">#REF!</definedName>
    <definedName name="Binhduong">#REF!</definedName>
    <definedName name="Binhphuoc">#REF!</definedName>
    <definedName name="Bio_tec">#REF!</definedName>
    <definedName name="BKinh">#REF!</definedName>
    <definedName name="blang">#REF!</definedName>
    <definedName name="BlankMacro1" localSheetId="15">#REF!</definedName>
    <definedName name="BlankMacro1" localSheetId="20">#REF!</definedName>
    <definedName name="BlankMacro1" localSheetId="22">#REF!</definedName>
    <definedName name="BlankMacro1" localSheetId="2">#REF!</definedName>
    <definedName name="BlankMacro1" localSheetId="5">#REF!</definedName>
    <definedName name="BlankMacro1">#REF!</definedName>
    <definedName name="Blc">#REF!</definedName>
    <definedName name="blkh">#REF!</definedName>
    <definedName name="blkh1">#REF!</definedName>
    <definedName name="BLOCK1">#REF!</definedName>
    <definedName name="BLOCK2">#REF!</definedName>
    <definedName name="BLOCK3">#REF!</definedName>
    <definedName name="blong">#REF!</definedName>
    <definedName name="Bmat">#REF!</definedName>
    <definedName name="Bmn">#REF!</definedName>
    <definedName name="Bn">6.5</definedName>
    <definedName name="bN_fix">#REF!</definedName>
    <definedName name="Bnc">#REF!</definedName>
    <definedName name="bng">#REF!</definedName>
    <definedName name="bombt50">#REF!</definedName>
    <definedName name="bombt60">#REF!</definedName>
    <definedName name="bomnuoc20kw">#REF!</definedName>
    <definedName name="bomvua1.5">#REF!</definedName>
    <definedName name="Bon">#REF!</definedName>
    <definedName name="book1">#REF!</definedName>
    <definedName name="Book2" localSheetId="14">#REF!</definedName>
    <definedName name="Book2">#REF!</definedName>
    <definedName name="BOQ" localSheetId="14">#REF!</definedName>
    <definedName name="BOQ" localSheetId="20">#REF!</definedName>
    <definedName name="BOQ" localSheetId="22">#REF!</definedName>
    <definedName name="BOQ" localSheetId="5">#REF!</definedName>
    <definedName name="BOQ">#REF!</definedName>
    <definedName name="bp">#REF!</definedName>
    <definedName name="BQLTB">#REF!</definedName>
    <definedName name="BQLXL">#REF!</definedName>
    <definedName name="Bs">#REF!</definedName>
    <definedName name="Bsb">#REF!</definedName>
    <definedName name="bsdt" hidden="1">{"'Sheet1'!$L$16"}</definedName>
    <definedName name="BSM">#REF!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kn">#REF!</definedName>
    <definedName name="BTlotm100">#REF!</definedName>
    <definedName name="BTLY">#REF!</definedName>
    <definedName name="btm">#REF!</definedName>
    <definedName name="BTN_CPDD_tuoi_nhua_lot">#REF!</definedName>
    <definedName name="BTNmin">#REF!</definedName>
    <definedName name="BTNtrung">#REF!</definedName>
    <definedName name="BTRAM" localSheetId="15">#REF!</definedName>
    <definedName name="BTRAM" localSheetId="20">#REF!</definedName>
    <definedName name="BTRAM" localSheetId="22">#REF!</definedName>
    <definedName name="BTRAM" localSheetId="2">#REF!</definedName>
    <definedName name="BTRAM" localSheetId="5">#REF!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ulongma">8700</definedName>
    <definedName name="Bulongthepcoctiepdia">#REF!</definedName>
    <definedName name="buoc">#REF!</definedName>
    <definedName name="bv" localSheetId="14">#REF!</definedName>
    <definedName name="bv">#REF!</definedName>
    <definedName name="BVCISUMMARY" localSheetId="14">#REF!</definedName>
    <definedName name="BVCISUMMARY" localSheetId="20">#REF!</definedName>
    <definedName name="BVCISUMMARY" localSheetId="22">#REF!</definedName>
    <definedName name="BVCISUMMARY" localSheetId="5">#REF!</definedName>
    <definedName name="BVCISUMMARY">#REF!</definedName>
    <definedName name="bvt">#REF!</definedName>
    <definedName name="bvtb">#REF!</definedName>
    <definedName name="BVTINH" hidden="1">{"'Sheet1'!$L$16"}</definedName>
    <definedName name="bvttt">#REF!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 localSheetId="20">#REF!</definedName>
    <definedName name="C_" localSheetId="22">#REF!</definedName>
    <definedName name="C_" localSheetId="23">#REF!</definedName>
    <definedName name="C_" localSheetId="5">#REF!</definedName>
    <definedName name="C_">#REF!</definedName>
    <definedName name="c_comp">#REF!</definedName>
    <definedName name="C_LENGTH">#REF!</definedName>
    <definedName name="c_n">#REF!</definedName>
    <definedName name="C_WIDTH">#REF!</definedName>
    <definedName name="c1.">#REF!</definedName>
    <definedName name="c2.">#REF!</definedName>
    <definedName name="c3.">#REF!</definedName>
    <definedName name="c4.">#REF!</definedName>
    <definedName name="CA">#REF!</definedName>
    <definedName name="ca.1111">#REF!</definedName>
    <definedName name="ca.1111.th">#REF!</definedName>
    <definedName name="CA_PTVT">#REF!</definedName>
    <definedName name="CACAU">298161</definedName>
    <definedName name="Cachdienchuoi">#REF!</definedName>
    <definedName name="Cachdiendung">#REF!</definedName>
    <definedName name="Cachdienhaap">#REF!</definedName>
    <definedName name="cácte">#REF!</definedName>
    <definedName name="Can_doi" localSheetId="20">#REF!</definedName>
    <definedName name="Can_doi" localSheetId="22">#REF!</definedName>
    <definedName name="Can_doi" localSheetId="5">#REF!</definedName>
    <definedName name="Can_doi">#REF!</definedName>
    <definedName name="CanBQL">#REF!</definedName>
    <definedName name="CanLePhi">#REF!</definedName>
    <definedName name="CanMT">#REF!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NHAP">#REF!</definedName>
    <definedName name="casing">#REF!</definedName>
    <definedName name="Cat">#REF!</definedName>
    <definedName name="catcap">#REF!</definedName>
    <definedName name="Category_All" localSheetId="14">#REF!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uon">#REF!</definedName>
    <definedName name="cau10T">#REF!</definedName>
    <definedName name="CauCong2">#REF!</definedName>
    <definedName name="CauCong3">#REF!</definedName>
    <definedName name="CauCong4">#REF!</definedName>
    <definedName name="CauCong5">#REF!</definedName>
    <definedName name="caunoi30">#REF!</definedName>
    <definedName name="Cb">#REF!</definedName>
    <definedName name="CBE50M">#REF!</definedName>
    <definedName name="CC" localSheetId="20">#REF!</definedName>
    <definedName name="CC" localSheetId="22">#REF!</definedName>
    <definedName name="CC" localSheetId="5">#REF!</definedName>
    <definedName name="CC">#REF!</definedName>
    <definedName name="cch">#REF!</definedName>
    <definedName name="cchong">#REF!</definedName>
    <definedName name="CCS">#REF!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1PHA">#REF!</definedName>
    <definedName name="CDDD3PHA">#REF!</definedName>
    <definedName name="CDdinh">#REF!</definedName>
    <definedName name="Cdnum">#REF!</definedName>
    <definedName name="CDT">#REF!</definedName>
    <definedName name="CDTK_tim">31.77</definedName>
    <definedName name="Céng">#REF!</definedName>
    <definedName name="cf">BlankMacro1</definedName>
    <definedName name="cfc">#REF!</definedName>
    <definedName name="cfk" localSheetId="14">#REF!</definedName>
    <definedName name="cfk">#REF!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_tiÕt_vËt_liÖu___nh_n_c_ng___m_y_thi_c_ng">#REF!</definedName>
    <definedName name="chialuong">#REF!</definedName>
    <definedName name="chie">BlankMacro1</definedName>
    <definedName name="Chin">#REF!</definedName>
    <definedName name="CHIÕt_TÝnh_0_4_II">#REF!</definedName>
    <definedName name="chitietbgiang2" hidden="1">{"'Sheet1'!$L$16"}</definedName>
    <definedName name="chon">#REF!</definedName>
    <definedName name="chon1">#REF!</definedName>
    <definedName name="chon2">#REF!</definedName>
    <definedName name="chon3">#REF!</definedName>
    <definedName name="chung">66</definedName>
    <definedName name="Chupdaucapcongotnong">#REF!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H_0.4">#REF!</definedName>
    <definedName name="CLECT">#REF!</definedName>
    <definedName name="CLIEOS">#REF!</definedName>
    <definedName name="CLVC3">0.1</definedName>
    <definedName name="CLVC35">#REF!</definedName>
    <definedName name="CLVCTB">#REF!</definedName>
    <definedName name="CLVL" localSheetId="14">#REF!</definedName>
    <definedName name="CLVL" localSheetId="20">#REF!</definedName>
    <definedName name="CLVL" localSheetId="22">#REF!</definedName>
    <definedName name="CLVL" localSheetId="23">#REF!</definedName>
    <definedName name="CLVL" localSheetId="5">#REF!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NNN">#REF!</definedName>
    <definedName name="Co" localSheetId="14">#REF!</definedName>
    <definedName name="Co">#REF!</definedName>
    <definedName name="co.">#REF!</definedName>
    <definedName name="co..">#REF!</definedName>
    <definedName name="COC_1.2">#REF!</definedName>
    <definedName name="Coc_2m">#REF!</definedName>
    <definedName name="Coc_BTCT">#REF!</definedName>
    <definedName name="Cocbetong">#REF!</definedName>
    <definedName name="cocbtct">#REF!</definedName>
    <definedName name="cocot">#REF!</definedName>
    <definedName name="cocott">#REF!</definedName>
    <definedName name="cocvt">#REF!</definedName>
    <definedName name="Cöï_ly_vaän_chuyeãn">#REF!</definedName>
    <definedName name="CÖÏ_LY_VAÄN_CHUYEÅN">#REF!</definedName>
    <definedName name="Comm">BlankMacro1</definedName>
    <definedName name="COMMON" localSheetId="14">#REF!</definedName>
    <definedName name="COMMON" localSheetId="20">#REF!</definedName>
    <definedName name="COMMON" localSheetId="22">#REF!</definedName>
    <definedName name="COMMON" localSheetId="23">#REF!</definedName>
    <definedName name="COMMON" localSheetId="5">#REF!</definedName>
    <definedName name="COMMON">#REF!</definedName>
    <definedName name="comong">#REF!</definedName>
    <definedName name="Company">#REF!</definedName>
    <definedName name="CON_DUCT">#REF!</definedName>
    <definedName name="CON_EQP_COS" localSheetId="14">#REF!</definedName>
    <definedName name="CON_EQP_COS" localSheetId="20">#REF!</definedName>
    <definedName name="CON_EQP_COS" localSheetId="22">#REF!</definedName>
    <definedName name="CON_EQP_COS" localSheetId="5">#REF!</definedName>
    <definedName name="CON_EQP_COS">#REF!</definedName>
    <definedName name="CON_EQP_COST" localSheetId="14">#REF!</definedName>
    <definedName name="CON_EQP_COST">#REF!</definedName>
    <definedName name="Cong">#REF!</definedName>
    <definedName name="Cong_HM_DTCT" localSheetId="14">#REF!</definedName>
    <definedName name="Cong_HM_DTCT">#REF!</definedName>
    <definedName name="Cong_M_DTCT" localSheetId="14">#REF!</definedName>
    <definedName name="Cong_M_DTCT">#REF!</definedName>
    <definedName name="Cong_NC_DTCT" localSheetId="14">#REF!</definedName>
    <definedName name="Cong_NC_DTCT">#REF!</definedName>
    <definedName name="Cong_VL_DTCT" localSheetId="14">#REF!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nroom">#REF!</definedName>
    <definedName name="CONST_EQ" localSheetId="14">#REF!</definedName>
    <definedName name="CONST_EQ">#REF!</definedName>
    <definedName name="CONT">#REF!</definedName>
    <definedName name="Content1">ErrorHandler_1</definedName>
    <definedName name="coppha">#REF!</definedName>
    <definedName name="copy" hidden="1">{"'Sheet1'!$L$16"}</definedName>
    <definedName name="copy1" hidden="1">{"'Sheet1'!$L$16"}</definedName>
    <definedName name="Cos_tec">#REF!</definedName>
    <definedName name="Cost">#REF!</definedName>
    <definedName name="Cot12b">#REF!</definedName>
    <definedName name="cot7.5" localSheetId="14">#REF!</definedName>
    <definedName name="cot7.5">#REF!</definedName>
    <definedName name="cot8.5" localSheetId="14">#REF!</definedName>
    <definedName name="cot8.5">#REF!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 localSheetId="14">#REF!</definedName>
    <definedName name="COVER" localSheetId="20">#REF!</definedName>
    <definedName name="COVER" localSheetId="22">#REF!</definedName>
    <definedName name="COVER" localSheetId="5">#REF!</definedName>
    <definedName name="COVER">#REF!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C" localSheetId="14">#REF!</definedName>
    <definedName name="CPC" localSheetId="20">#REF!</definedName>
    <definedName name="CPC" localSheetId="22">#REF!</definedName>
    <definedName name="CPC" localSheetId="5">#REF!</definedName>
    <definedName name="CPC">#REF!</definedName>
    <definedName name="cpdd1">#REF!</definedName>
    <definedName name="CPHA">#REF!</definedName>
    <definedName name="cpk">#REF!</definedName>
    <definedName name="cpmtc">#REF!</definedName>
    <definedName name="cpnc">#REF!</definedName>
    <definedName name="cps">#REF!</definedName>
    <definedName name="CPT">#REF!</definedName>
    <definedName name="CPTB">#REF!</definedName>
    <definedName name="CPTK">#REF!</definedName>
    <definedName name="cptt">#REF!</definedName>
    <definedName name="CPVC100">#REF!</definedName>
    <definedName name="CPVC35">#REF!</definedName>
    <definedName name="CPVCDN">#REF!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 localSheetId="14">#REF!</definedName>
    <definedName name="CRITINST" localSheetId="20">#REF!</definedName>
    <definedName name="CRITINST" localSheetId="22">#REF!</definedName>
    <definedName name="CRITINST" localSheetId="5">#REF!</definedName>
    <definedName name="CRITINST">#REF!</definedName>
    <definedName name="CRITPURC" localSheetId="14">#REF!</definedName>
    <definedName name="CRITPURC" localSheetId="20">#REF!</definedName>
    <definedName name="CRITPURC" localSheetId="22">#REF!</definedName>
    <definedName name="CRITPURC" localSheetId="5">#REF!</definedName>
    <definedName name="CRITPURC">#REF!</definedName>
    <definedName name="Cro_section" localSheetId="14">#REF!</definedName>
    <definedName name="CropEstablishmentWage">#REF!</definedName>
    <definedName name="CropManagementWage">#REF!</definedName>
    <definedName name="CRS">#REF!</definedName>
    <definedName name="cs" localSheetId="14">#REF!</definedName>
    <definedName name="CS">#REF!</definedName>
    <definedName name="CS_10" localSheetId="14">#REF!</definedName>
    <definedName name="CS_10" localSheetId="20">#REF!</definedName>
    <definedName name="CS_10" localSheetId="22">#REF!</definedName>
    <definedName name="CS_10" localSheetId="5">#REF!</definedName>
    <definedName name="CS_10">#REF!</definedName>
    <definedName name="CS_100" localSheetId="14">#REF!</definedName>
    <definedName name="CS_100" localSheetId="20">#REF!</definedName>
    <definedName name="CS_100" localSheetId="22">#REF!</definedName>
    <definedName name="CS_100" localSheetId="5">#REF!</definedName>
    <definedName name="CS_100">#REF!</definedName>
    <definedName name="CS_10S" localSheetId="14">#REF!</definedName>
    <definedName name="CS_10S" localSheetId="20">#REF!</definedName>
    <definedName name="CS_10S" localSheetId="22">#REF!</definedName>
    <definedName name="CS_10S" localSheetId="5">#REF!</definedName>
    <definedName name="CS_10S">#REF!</definedName>
    <definedName name="CS_120" localSheetId="14">#REF!</definedName>
    <definedName name="CS_120" localSheetId="20">#REF!</definedName>
    <definedName name="CS_120" localSheetId="22">#REF!</definedName>
    <definedName name="CS_120" localSheetId="5">#REF!</definedName>
    <definedName name="CS_120">#REF!</definedName>
    <definedName name="CS_140" localSheetId="14">#REF!</definedName>
    <definedName name="CS_140" localSheetId="20">#REF!</definedName>
    <definedName name="CS_140" localSheetId="22">#REF!</definedName>
    <definedName name="CS_140" localSheetId="5">#REF!</definedName>
    <definedName name="CS_140">#REF!</definedName>
    <definedName name="CS_160" localSheetId="14">#REF!</definedName>
    <definedName name="CS_160" localSheetId="20">#REF!</definedName>
    <definedName name="CS_160" localSheetId="22">#REF!</definedName>
    <definedName name="CS_160" localSheetId="5">#REF!</definedName>
    <definedName name="CS_160">#REF!</definedName>
    <definedName name="CS_20" localSheetId="14">#REF!</definedName>
    <definedName name="CS_20" localSheetId="20">#REF!</definedName>
    <definedName name="CS_20" localSheetId="22">#REF!</definedName>
    <definedName name="CS_20" localSheetId="5">#REF!</definedName>
    <definedName name="CS_20">#REF!</definedName>
    <definedName name="CS_30" localSheetId="14">#REF!</definedName>
    <definedName name="CS_30" localSheetId="20">#REF!</definedName>
    <definedName name="CS_30" localSheetId="22">#REF!</definedName>
    <definedName name="CS_30" localSheetId="5">#REF!</definedName>
    <definedName name="CS_30">#REF!</definedName>
    <definedName name="CS_40" localSheetId="14">#REF!</definedName>
    <definedName name="CS_40" localSheetId="20">#REF!</definedName>
    <definedName name="CS_40" localSheetId="22">#REF!</definedName>
    <definedName name="CS_40" localSheetId="5">#REF!</definedName>
    <definedName name="CS_40">#REF!</definedName>
    <definedName name="CS_40S" localSheetId="14">#REF!</definedName>
    <definedName name="CS_40S" localSheetId="20">#REF!</definedName>
    <definedName name="CS_40S" localSheetId="22">#REF!</definedName>
    <definedName name="CS_40S" localSheetId="5">#REF!</definedName>
    <definedName name="CS_40S">#REF!</definedName>
    <definedName name="CS_5S" localSheetId="14">#REF!</definedName>
    <definedName name="CS_5S" localSheetId="20">#REF!</definedName>
    <definedName name="CS_5S" localSheetId="22">#REF!</definedName>
    <definedName name="CS_5S" localSheetId="5">#REF!</definedName>
    <definedName name="CS_5S">#REF!</definedName>
    <definedName name="CS_60" localSheetId="14">#REF!</definedName>
    <definedName name="CS_60" localSheetId="20">#REF!</definedName>
    <definedName name="CS_60" localSheetId="22">#REF!</definedName>
    <definedName name="CS_60" localSheetId="5">#REF!</definedName>
    <definedName name="CS_60">#REF!</definedName>
    <definedName name="CS_80" localSheetId="14">#REF!</definedName>
    <definedName name="CS_80" localSheetId="20">#REF!</definedName>
    <definedName name="CS_80" localSheetId="22">#REF!</definedName>
    <definedName name="CS_80" localSheetId="5">#REF!</definedName>
    <definedName name="CS_80">#REF!</definedName>
    <definedName name="CS_80S" localSheetId="14">#REF!</definedName>
    <definedName name="CS_80S" localSheetId="20">#REF!</definedName>
    <definedName name="CS_80S" localSheetId="22">#REF!</definedName>
    <definedName name="CS_80S" localSheetId="5">#REF!</definedName>
    <definedName name="CS_80S">#REF!</definedName>
    <definedName name="CS_STD" localSheetId="14">#REF!</definedName>
    <definedName name="CS_STD" localSheetId="20">#REF!</definedName>
    <definedName name="CS_STD" localSheetId="22">#REF!</definedName>
    <definedName name="CS_STD" localSheetId="5">#REF!</definedName>
    <definedName name="CS_STD">#REF!</definedName>
    <definedName name="CS_XS" localSheetId="14">#REF!</definedName>
    <definedName name="CS_XS" localSheetId="20">#REF!</definedName>
    <definedName name="CS_XS" localSheetId="22">#REF!</definedName>
    <definedName name="CS_XS" localSheetId="5">#REF!</definedName>
    <definedName name="CS_XS">#REF!</definedName>
    <definedName name="CS_XXS" localSheetId="14">#REF!</definedName>
    <definedName name="CS_XXS" localSheetId="20">#REF!</definedName>
    <definedName name="CS_XXS" localSheetId="22">#REF!</definedName>
    <definedName name="CS_XXS" localSheetId="5">#REF!</definedName>
    <definedName name="CS_XXS">#REF!</definedName>
    <definedName name="csd3p">#REF!</definedName>
    <definedName name="csddg1p">#REF!</definedName>
    <definedName name="csddt1p">#REF!</definedName>
    <definedName name="csht3p">#REF!</definedName>
    <definedName name="CSMBA">#REF!</definedName>
    <definedName name="CT" localSheetId="14">#REF!</definedName>
    <definedName name="ct">#REF!</definedName>
    <definedName name="CT.M10.1">#REF!</definedName>
    <definedName name="CT.M10.2">#REF!</definedName>
    <definedName name="CT.MDT">#REF!</definedName>
    <definedName name="CT_141">#REF!</definedName>
    <definedName name="CT_50">#REF!</definedName>
    <definedName name="CT_KSTK">#REF!</definedName>
    <definedName name="CT_MCX">#REF!</definedName>
    <definedName name="CT0.4" localSheetId="14">#REF!</definedName>
    <definedName name="CT0.4">#REF!</definedName>
    <definedName name="ctbb">#REF!</definedName>
    <definedName name="CTCT" localSheetId="14">#REF!</definedName>
    <definedName name="CTCT1" hidden="1">{"'Sheet1'!$L$16"}</definedName>
    <definedName name="ctdn9697">#REF!</definedName>
    <definedName name="CTDZ">#REF!</definedName>
    <definedName name="CTDz35">#REF!</definedName>
    <definedName name="CTGS">#REF!</definedName>
    <definedName name="CTGT2">#REF!</definedName>
    <definedName name="CTGT3">#REF!</definedName>
    <definedName name="CTGT4">#REF!</definedName>
    <definedName name="CTGT5">#REF!</definedName>
    <definedName name="ctiep" localSheetId="14">#REF!</definedName>
    <definedName name="ctiep">#REF!</definedName>
    <definedName name="CTIET">#REF!</definedName>
    <definedName name="ctmai">#REF!</definedName>
    <definedName name="cto" localSheetId="14">#REF!</definedName>
    <definedName name="cto">#REF!</definedName>
    <definedName name="ctong">#REF!</definedName>
    <definedName name="CTRAM">#REF!</definedName>
    <definedName name="ctre">#REF!</definedName>
    <definedName name="CTY_TNHH_SX_TM__NHÖ_QUYEÀN">#N/A</definedName>
    <definedName name="cu">#REF!</definedName>
    <definedName name="CU_LY">#REF!</definedName>
    <definedName name="CU_LY_VAN_CHUYEN_GIA_QUYEN">#REF!</definedName>
    <definedName name="CU_LY_VAN_CHUYEN_THU_CONG">#REF!</definedName>
    <definedName name="cu_ly1">#REF!</definedName>
    <definedName name="CuLy">#REF!</definedName>
    <definedName name="CuLy_Q">#REF!</definedName>
    <definedName name="cun">#REF!</definedName>
    <definedName name="cuoc_vc">#REF!</definedName>
    <definedName name="cuoc_vc1">#REF!</definedName>
    <definedName name="CuocVC">#REF!</definedName>
    <definedName name="CURRENCY" localSheetId="14">#REF!</definedName>
    <definedName name="CURRENCY">#REF!</definedName>
    <definedName name="Currency_tec">#REF!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D" localSheetId="14">#REF!</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 localSheetId="14">#REF!</definedName>
    <definedName name="D_7101A_B">#REF!</definedName>
    <definedName name="D_L">#REF!</definedName>
    <definedName name="D_n">#REF!</definedName>
    <definedName name="d1.">#REF!</definedName>
    <definedName name="d1_">#REF!</definedName>
    <definedName name="D1Z">#REF!</definedName>
    <definedName name="d2.">#REF!</definedName>
    <definedName name="d2_">#REF!</definedName>
    <definedName name="d3.">#REF!</definedName>
    <definedName name="d3_">#REF!</definedName>
    <definedName name="D4Z">#REF!</definedName>
    <definedName name="da">#REF!</definedName>
    <definedName name="da_hoc_xay">#REF!</definedName>
    <definedName name="da05.1">#REF!</definedName>
    <definedName name="da1.2">#REF!</definedName>
    <definedName name="da1x1">#REF!</definedName>
    <definedName name="da1x22">#REF!</definedName>
    <definedName name="da1x23">#REF!</definedName>
    <definedName name="da1x24">#REF!</definedName>
    <definedName name="da1x25">#REF!</definedName>
    <definedName name="da2.4">#REF!</definedName>
    <definedName name="da4.6">#REF!</definedName>
    <definedName name="da4x7">#REF!</definedName>
    <definedName name="dah">#REF!</definedName>
    <definedName name="dahb">#REF!</definedName>
    <definedName name="dahg">#REF!</definedName>
    <definedName name="dahnlt">#REF!</definedName>
    <definedName name="dahoc">#REF!</definedName>
    <definedName name="DAKT">#REF!</definedName>
    <definedName name="dam">#REF!</definedName>
    <definedName name="dam_24">#REF!</definedName>
    <definedName name="dam_cau_BTCT">#REF!</definedName>
    <definedName name="damban1kw">#REF!</definedName>
    <definedName name="damcoc60">#REF!</definedName>
    <definedName name="damcoc80">#REF!</definedName>
    <definedName name="damdui1.5">#REF!</definedName>
    <definedName name="DamNgang">#REF!</definedName>
    <definedName name="Dan_dung">#REF!</definedName>
    <definedName name="danducsan">#REF!</definedName>
    <definedName name="Danh_s_chkh_ch_h_ng">#REF!</definedName>
    <definedName name="DANHMUCVN">#REF!</definedName>
    <definedName name="dao">#REF!</definedName>
    <definedName name="dao_dap_dat">#REF!</definedName>
    <definedName name="DAO_DAT">#REF!</definedName>
    <definedName name="dao0.65">#REF!</definedName>
    <definedName name="dao1.0">#REF!</definedName>
    <definedName name="DaoDat">#REF!</definedName>
    <definedName name="dap">#REF!</definedName>
    <definedName name="DAT">#REF!</definedName>
    <definedName name="data" localSheetId="14">#REF!</definedName>
    <definedName name="data">#REF!</definedName>
    <definedName name="DATA_DATA2_List">#REF!</definedName>
    <definedName name="data1">#REF!</definedName>
    <definedName name="Data11" localSheetId="14">#REF!</definedName>
    <definedName name="Data11">#REF!</definedName>
    <definedName name="data2">#REF!</definedName>
    <definedName name="data3" hidden="1">#REF!</definedName>
    <definedName name="Data41" localSheetId="14">#REF!</definedName>
    <definedName name="Data41">#REF!</definedName>
    <definedName name="data5">#REF!</definedName>
    <definedName name="data6">#REF!</definedName>
    <definedName name="data7">#REF!</definedName>
    <definedName name="data8">#REF!</definedName>
    <definedName name="_xlnm.Database" localSheetId="14">#REF!</definedName>
    <definedName name="_xlnm.Database" localSheetId="15">#REF!</definedName>
    <definedName name="_xlnm.Database" localSheetId="20">#REF!</definedName>
    <definedName name="_xlnm.Database" localSheetId="22">#REF!</definedName>
    <definedName name="_xlnm.Database" localSheetId="2">#REF!</definedName>
    <definedName name="_xlnm.Database" localSheetId="5">#REF!</definedName>
    <definedName name="_xlnm.Database">#REF!</definedName>
    <definedName name="database1">#REF!</definedName>
    <definedName name="DATATKDT">#REF!</definedName>
    <definedName name="DATDAO">#REF!</definedName>
    <definedName name="dathai">#REF!</definedName>
    <definedName name="Daucapcongotnong">#REF!</definedName>
    <definedName name="Daucaplapdattrongvangoainha">#REF!</definedName>
    <definedName name="DaucotdongcuaUc">#REF!</definedName>
    <definedName name="Daucotdongnhom">#REF!</definedName>
    <definedName name="daunoi">#REF!</definedName>
    <definedName name="Daunoinhomd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no">#REF!</definedName>
    <definedName name="dban">#REF!</definedName>
    <definedName name="DBASE">#REF!</definedName>
    <definedName name="dbln">#REF!</definedName>
    <definedName name="dbs">#REF!</definedName>
    <definedName name="dche">#REF!</definedName>
    <definedName name="DCL_22">12117600</definedName>
    <definedName name="DCL_35">25490000</definedName>
    <definedName name="DÇm_33">#REF!</definedName>
    <definedName name="dcp">#REF!</definedName>
    <definedName name="dct">#REF!</definedName>
    <definedName name="dctc35" localSheetId="14">#REF!</definedName>
    <definedName name="dctc35">#REF!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dem">0.1</definedName>
    <definedName name="DDK">#REF!</definedName>
    <definedName name="DDM" localSheetId="14">#REF!</definedName>
    <definedName name="DDM">#REF!</definedName>
    <definedName name="de">#REF!</definedName>
    <definedName name="de_">#REF!</definedName>
    <definedName name="dec" hidden="1">{"Offgrid",#N/A,FALSE,"OFFGRID";"Region",#N/A,FALSE,"REGION";"Offgrid -2",#N/A,FALSE,"OFFGRID";"WTP",#N/A,FALSE,"WTP";"WTP -2",#N/A,FALSE,"WTP";"Project",#N/A,FALSE,"PROJECT";"Summary -2",#N/A,FALSE,"SUMMARY"}</definedName>
    <definedName name="deg" localSheetId="14">#REF!</definedName>
    <definedName name="Delta">#REF!</definedName>
    <definedName name="DEMI1">#N/A</definedName>
    <definedName name="DEMI2">#N/A</definedName>
    <definedName name="demunc">#REF!</definedName>
    <definedName name="den_bu" localSheetId="14">#REF!</definedName>
    <definedName name="den_bu">#REF!</definedName>
    <definedName name="denbu">#REF!</definedName>
    <definedName name="DenBuGiaiPhong">#REF!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#REF!</definedName>
    <definedName name="dfdfd" hidden="1">{"'Sheet1'!$L$16"}</definedName>
    <definedName name="DFext">#REF!</definedName>
    <definedName name="dfggg" hidden="1">{"'Sheet1'!$L$16"}</definedName>
    <definedName name="DFvext">#REF!</definedName>
    <definedName name="dg">#REF!</definedName>
    <definedName name="dg_5cau">#REF!</definedName>
    <definedName name="DG_M_C_X">#REF!</definedName>
    <definedName name="DG1M3BETONG">#REF!</definedName>
    <definedName name="dg67_1">#REF!</definedName>
    <definedName name="dgbdII">#REF!</definedName>
    <definedName name="dgc">#REF!</definedName>
    <definedName name="DGCT_T.Quy_P.Thuy_Q">#REF!</definedName>
    <definedName name="DGCT_TRAUQUYPHUTHUY_HN">#REF!</definedName>
    <definedName name="DGCTI592" localSheetId="14">#REF!</definedName>
    <definedName name="DGCTI592">#REF!</definedName>
    <definedName name="dgd">#REF!</definedName>
    <definedName name="dghp">#REF!</definedName>
    <definedName name="DGHSDT">#REF!</definedName>
    <definedName name="DGIA">#REF!</definedName>
    <definedName name="DGIA2">#REF!</definedName>
    <definedName name="dgqndn">#REF!</definedName>
    <definedName name="DGTH">#REF!</definedName>
    <definedName name="dgthss3">#REF!</definedName>
    <definedName name="DGTV">#REF!</definedName>
    <definedName name="dgvl">#REF!</definedName>
    <definedName name="DGVtu">#REF!</definedName>
    <definedName name="dhb">#REF!</definedName>
    <definedName name="dhom" localSheetId="14">#REF!</definedName>
    <definedName name="dhom">#REF!</definedName>
    <definedName name="dien">#REF!</definedName>
    <definedName name="dientichck">#REF!</definedName>
    <definedName name="dim">#REF!</definedName>
    <definedName name="dinh2">#REF!</definedName>
    <definedName name="Dinhmuc">#REF!</definedName>
    <definedName name="dis_s">#REF!</definedName>
    <definedName name="Discount" hidden="1">#REF!</definedName>
    <definedName name="display_area_2" hidden="1">#REF!</definedName>
    <definedName name="dk">#REF!</definedName>
    <definedName name="DKTINH" hidden="1">{"'Sheet1'!$L$16"}</definedName>
    <definedName name="DL" localSheetId="14">#REF!</definedName>
    <definedName name="dl">#REF!</definedName>
    <definedName name="DLC">#REF!</definedName>
    <definedName name="DLCC">#REF!</definedName>
    <definedName name="DM">#REF!</definedName>
    <definedName name="dm56bxd">#REF!</definedName>
    <definedName name="DMGT">#REF!</definedName>
    <definedName name="dmh">#REF!</definedName>
    <definedName name="DMlapdatxa">#REF!</definedName>
    <definedName name="DMTK">#REF!</definedName>
    <definedName name="DMTL">#REF!</definedName>
    <definedName name="DN">#REF!</definedName>
    <definedName name="DNNN" localSheetId="20">#REF!</definedName>
    <definedName name="DNNN" localSheetId="22">#REF!</definedName>
    <definedName name="DNNN" localSheetId="5">#REF!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bt">#REF!</definedName>
    <definedName name="DOC">#REF!</definedName>
    <definedName name="docdoc">0.03125</definedName>
    <definedName name="Document_array" localSheetId="14">{"Book1"}</definedName>
    <definedName name="Document_array">{"Thuxm2.xls","Sheet1"}</definedName>
    <definedName name="Documents_array">#REF!</definedName>
    <definedName name="Doku">#REF!</definedName>
    <definedName name="Don.gia">#REF!</definedName>
    <definedName name="DON_GIA_3282">#REF!</definedName>
    <definedName name="DON_GIA_3283">#REF!</definedName>
    <definedName name="DON_GIA_3285">#REF!</definedName>
    <definedName name="DON_GIA_VAN_CHUYEN_36">#REF!</definedName>
    <definedName name="Dong_coc">#REF!</definedName>
    <definedName name="dongiavanchuyen">#REF!</definedName>
    <definedName name="dotcong">1</definedName>
    <definedName name="dps">#REF!</definedName>
    <definedName name="drn">#REF!</definedName>
    <definedName name="dry..">#REF!</definedName>
    <definedName name="ds">#REF!</definedName>
    <definedName name="ds_">#REF!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ct3pnc">#REF!</definedName>
    <definedName name="dsct3pvl">#REF!</definedName>
    <definedName name="dsf">#REF!</definedName>
    <definedName name="DSPK1p1nc">#REF!</definedName>
    <definedName name="DSPK1p1vl">#REF!</definedName>
    <definedName name="DSPK1pnc">#REF!</definedName>
    <definedName name="DSPK1pvl">#REF!</definedName>
    <definedName name="DSTD_Clear" localSheetId="15">'14.ATGT'!DSTD_Clear</definedName>
    <definedName name="DSTD_Clear" localSheetId="5">#N/A</definedName>
    <definedName name="DSTD_Clear">'14.ATGT'!DSTD_Clear</definedName>
    <definedName name="DSUMDATA" localSheetId="14">#REF!</definedName>
    <definedName name="DSUMDATA" localSheetId="20">#REF!</definedName>
    <definedName name="DSUMDATA" localSheetId="22">#REF!</definedName>
    <definedName name="DSUMDATA" localSheetId="5">#REF!</definedName>
    <definedName name="DSUMDATA">#REF!</definedName>
    <definedName name="DT_VKHNN">#REF!</definedName>
    <definedName name="DTCTANG_BD">#REF!</definedName>
    <definedName name="DTCTANG_HT_BD">#REF!</definedName>
    <definedName name="DTCTANG_HT_KT">#REF!</definedName>
    <definedName name="DTCTANG_KT">#REF!</definedName>
    <definedName name="dtdt">#REF!</definedName>
    <definedName name="DTHU">#REF!</definedName>
    <definedName name="dtich1">#REF!</definedName>
    <definedName name="dtich2">#REF!</definedName>
    <definedName name="dtich3">#REF!</definedName>
    <definedName name="dtich4">#REF!</definedName>
    <definedName name="dtich5">#REF!</definedName>
    <definedName name="dtich6">#REF!</definedName>
    <definedName name="DTMG_vuchiem">{"Thuxm2.xls","Sheet1"}</definedName>
    <definedName name="DTMG_vumua" hidden="1">{#N/A,#N/A,FALSE,"Chi tiÆt"}</definedName>
    <definedName name="DTT">#REF!</definedName>
    <definedName name="dttdb">#REF!</definedName>
    <definedName name="dttdg">#REF!</definedName>
    <definedName name="DU_TOAN_CHI_TIET_CONG_TO">#REF!</definedName>
    <definedName name="DU_TOAN_CHI_TIET_DZ22KV">#REF!</definedName>
    <definedName name="DU_TOAN_CHI_TIET_KHO_BAI">#REF!</definedName>
    <definedName name="duaån">#REF!</definedName>
    <definedName name="duan">#REF!</definedName>
    <definedName name="DUCANH" hidden="1">{"'Sheet1'!$L$16"}</definedName>
    <definedName name="dui">#REF!</definedName>
    <definedName name="duoi">#REF!</definedName>
    <definedName name="Duong_dau_cau">#REF!</definedName>
    <definedName name="DuongLoai1">#REF!</definedName>
    <definedName name="DuongLoai2">#REF!</definedName>
    <definedName name="DuongLoai3">#REF!</definedName>
    <definedName name="DuongLoai4">#REF!</definedName>
    <definedName name="DuongLoai5">#REF!</definedName>
    <definedName name="DUT">#REF!</definedName>
    <definedName name="DutoanDongmo" localSheetId="14">#REF!</definedName>
    <definedName name="DutoanDongmo">#REF!</definedName>
    <definedName name="dv" localSheetId="14">#REF!</definedName>
    <definedName name="DYÕ">#REF!</definedName>
    <definedName name="DZ_04">#REF!</definedName>
    <definedName name="DZ_35">#REF!</definedName>
    <definedName name="E.chandoc">8.875</definedName>
    <definedName name="E.PC">10.438</definedName>
    <definedName name="E.PVI">12</definedName>
    <definedName name="Ea">#REF!</definedName>
    <definedName name="Eb">#REF!</definedName>
    <definedName name="Ebdam">#REF!</definedName>
    <definedName name="EBT">#REF!</definedName>
    <definedName name="Ec_">#REF!</definedName>
    <definedName name="Ecdc">#REF!</definedName>
    <definedName name="EcG" localSheetId="14">#REF!</definedName>
    <definedName name="Eci" localSheetId="14">#REF!</definedName>
    <definedName name="Ecoc">#REF!</definedName>
    <definedName name="Ecot1">#REF!</definedName>
    <definedName name="EDR">#REF!</definedName>
    <definedName name="eee">#REF!</definedName>
    <definedName name="Eff_min">#REF!</definedName>
    <definedName name="EI">#REF!</definedName>
    <definedName name="elan">#REF!</definedName>
    <definedName name="Email">#REF!</definedName>
    <definedName name="emb">#REF!</definedName>
    <definedName name="end" localSheetId="14">#REF!</definedName>
    <definedName name="end" localSheetId="20">#REF!</definedName>
    <definedName name="end" localSheetId="22">#REF!</definedName>
    <definedName name="end" localSheetId="5">#REF!</definedName>
    <definedName name="end">#REF!</definedName>
    <definedName name="End_1" localSheetId="14">#REF!</definedName>
    <definedName name="End_1" localSheetId="20">#REF!</definedName>
    <definedName name="End_1" localSheetId="22">#REF!</definedName>
    <definedName name="End_1" localSheetId="5">#REF!</definedName>
    <definedName name="End_1">#REF!</definedName>
    <definedName name="End_10" localSheetId="14">#REF!</definedName>
    <definedName name="End_10" localSheetId="20">#REF!</definedName>
    <definedName name="End_10" localSheetId="22">#REF!</definedName>
    <definedName name="End_10" localSheetId="5">#REF!</definedName>
    <definedName name="End_10">#REF!</definedName>
    <definedName name="End_11" localSheetId="14">#REF!</definedName>
    <definedName name="End_11" localSheetId="20">#REF!</definedName>
    <definedName name="End_11" localSheetId="22">#REF!</definedName>
    <definedName name="End_11" localSheetId="5">#REF!</definedName>
    <definedName name="End_11">#REF!</definedName>
    <definedName name="End_12" localSheetId="14">#REF!</definedName>
    <definedName name="End_12" localSheetId="20">#REF!</definedName>
    <definedName name="End_12" localSheetId="22">#REF!</definedName>
    <definedName name="End_12" localSheetId="5">#REF!</definedName>
    <definedName name="End_12">#REF!</definedName>
    <definedName name="End_13" localSheetId="14">#REF!</definedName>
    <definedName name="End_13" localSheetId="20">#REF!</definedName>
    <definedName name="End_13" localSheetId="22">#REF!</definedName>
    <definedName name="End_13" localSheetId="5">#REF!</definedName>
    <definedName name="End_13">#REF!</definedName>
    <definedName name="End_2" localSheetId="14">#REF!</definedName>
    <definedName name="End_2" localSheetId="20">#REF!</definedName>
    <definedName name="End_2" localSheetId="22">#REF!</definedName>
    <definedName name="End_2" localSheetId="5">#REF!</definedName>
    <definedName name="End_2">#REF!</definedName>
    <definedName name="End_3" localSheetId="14">#REF!</definedName>
    <definedName name="End_3" localSheetId="20">#REF!</definedName>
    <definedName name="End_3" localSheetId="22">#REF!</definedName>
    <definedName name="End_3" localSheetId="5">#REF!</definedName>
    <definedName name="End_3">#REF!</definedName>
    <definedName name="End_4" localSheetId="14">#REF!</definedName>
    <definedName name="End_4" localSheetId="20">#REF!</definedName>
    <definedName name="End_4" localSheetId="22">#REF!</definedName>
    <definedName name="End_4" localSheetId="5">#REF!</definedName>
    <definedName name="End_4">#REF!</definedName>
    <definedName name="End_5" localSheetId="14">#REF!</definedName>
    <definedName name="End_5" localSheetId="20">#REF!</definedName>
    <definedName name="End_5" localSheetId="22">#REF!</definedName>
    <definedName name="End_5" localSheetId="5">#REF!</definedName>
    <definedName name="End_5">#REF!</definedName>
    <definedName name="End_6" localSheetId="14">#REF!</definedName>
    <definedName name="End_6" localSheetId="20">#REF!</definedName>
    <definedName name="End_6" localSheetId="22">#REF!</definedName>
    <definedName name="End_6" localSheetId="5">#REF!</definedName>
    <definedName name="End_6">#REF!</definedName>
    <definedName name="End_7" localSheetId="14">#REF!</definedName>
    <definedName name="End_7" localSheetId="20">#REF!</definedName>
    <definedName name="End_7" localSheetId="22">#REF!</definedName>
    <definedName name="End_7" localSheetId="5">#REF!</definedName>
    <definedName name="End_7">#REF!</definedName>
    <definedName name="End_8" localSheetId="14">#REF!</definedName>
    <definedName name="End_8" localSheetId="20">#REF!</definedName>
    <definedName name="End_8" localSheetId="22">#REF!</definedName>
    <definedName name="End_8" localSheetId="5">#REF!</definedName>
    <definedName name="End_8">#REF!</definedName>
    <definedName name="End_9" localSheetId="14">#REF!</definedName>
    <definedName name="End_9" localSheetId="20">#REF!</definedName>
    <definedName name="End_9" localSheetId="22">#REF!</definedName>
    <definedName name="End_9" localSheetId="5">#REF!</definedName>
    <definedName name="End_9">#REF!</definedName>
    <definedName name="End_Bal" localSheetId="15">#REF!</definedName>
    <definedName name="End_Bal" localSheetId="20">#REF!</definedName>
    <definedName name="End_Bal" localSheetId="22">#REF!</definedName>
    <definedName name="End_Bal" localSheetId="2">#REF!</definedName>
    <definedName name="End_Bal" localSheetId="5">#REF!</definedName>
    <definedName name="End_Bal">#REF!</definedName>
    <definedName name="Ep" localSheetId="14">#REF!</definedName>
    <definedName name="Ep">#REF!</definedName>
    <definedName name="epsilon">#REF!</definedName>
    <definedName name="epsilond">#REF!</definedName>
    <definedName name="EQ">#REF!</definedName>
    <definedName name="EQI">#REF!</definedName>
    <definedName name="EQP">#REF!</definedName>
    <definedName name="ErrorHandler_1" localSheetId="15">#REF!</definedName>
    <definedName name="ErrorHandler_1" localSheetId="20">#REF!</definedName>
    <definedName name="ErrorHandler_1" localSheetId="22">#REF!</definedName>
    <definedName name="ErrorHandler_1" localSheetId="2">#REF!</definedName>
    <definedName name="ErrorHandler_1" localSheetId="5">#REF!</definedName>
    <definedName name="ErrorHandler_1">#REF!</definedName>
    <definedName name="Es" localSheetId="14">#REF!</definedName>
    <definedName name="Es_">#REF!</definedName>
    <definedName name="Est._Vol">#REF!</definedName>
    <definedName name="eta">#REF!</definedName>
    <definedName name="etad">#REF!</definedName>
    <definedName name="ETCDC">#REF!</definedName>
    <definedName name="EVNB">#REF!</definedName>
    <definedName name="EX">#REF!</definedName>
    <definedName name="EXC">#REF!</definedName>
    <definedName name="EXCH">#REF!</definedName>
    <definedName name="EXPORT">#REF!</definedName>
    <definedName name="_xlnm.Extract" localSheetId="14">#REF!</definedName>
    <definedName name="_xlnm.Extract" localSheetId="15">#REF!</definedName>
    <definedName name="_xlnm.Extract" localSheetId="20">#REF!</definedName>
    <definedName name="_xlnm.Extract" localSheetId="22">#REF!</definedName>
    <definedName name="_xlnm.Extract" localSheetId="2">#REF!</definedName>
    <definedName name="_xlnm.Extract" localSheetId="5">#REF!</definedName>
    <definedName name="_xlnm.Extract">#REF!</definedName>
    <definedName name="extract1">#REF!</definedName>
    <definedName name="ey">#REF!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CTOR" localSheetId="14">#REF!</definedName>
    <definedName name="FACTOR">#REF!</definedName>
    <definedName name="factor_g">#REF!</definedName>
    <definedName name="Fax">#REF!</definedName>
    <definedName name="Fay">#REF!</definedName>
    <definedName name="fbsdggdsf">{"DZ-TDTB2.XLS","Dcksat.xls"}</definedName>
    <definedName name="fc">#REF!</definedName>
    <definedName name="fÇ" hidden="1">{"'Sheet1'!$L$16"}</definedName>
    <definedName name="fc_">#REF!</definedName>
    <definedName name="FC5_total">#REF!</definedName>
    <definedName name="FC6_total">#REF!</definedName>
    <definedName name="fcg" localSheetId="14">#REF!</definedName>
    <definedName name="fci">#REF!</definedName>
    <definedName name="fcig" localSheetId="14">#REF!</definedName>
    <definedName name="Fcoc">#REF!</definedName>
    <definedName name="FCode" hidden="1">#REF!</definedName>
    <definedName name="fcs">#REF!</definedName>
    <definedName name="fD">#REF!</definedName>
    <definedName name="Fdam">#REF!</definedName>
    <definedName name="Fdaymong">#REF!</definedName>
    <definedName name="fdfg">{"Book1","DTcµuphalaiPS.xls"}</definedName>
    <definedName name="FDR">#REF!</definedName>
    <definedName name="Fe">#REF!</definedName>
    <definedName name="ff">#REF!</definedName>
    <definedName name="fff" hidden="1">{"'Sheet1'!$L$16"}</definedName>
    <definedName name="fghghgh">#REF!</definedName>
    <definedName name="Fi">#REF!</definedName>
    <definedName name="FI_12">4820</definedName>
    <definedName name="FIL">#REF!</definedName>
    <definedName name="FILE">#REF!</definedName>
    <definedName name="FIT">BlankMacro1</definedName>
    <definedName name="FITT2">BlankMacro1</definedName>
    <definedName name="FITTING2">BlankMacro1</definedName>
    <definedName name="fjh">#REF!</definedName>
    <definedName name="FL">#REF!</definedName>
    <definedName name="FLG">BlankMacro1</definedName>
    <definedName name="Fng">#REF!</definedName>
    <definedName name="FO">#N/A</definedName>
    <definedName name="foo">ErrorHandler_1</definedName>
    <definedName name="fpe">#REF!</definedName>
    <definedName name="fpy">#REF!</definedName>
    <definedName name="fr">#REF!</definedName>
    <definedName name="fr_ani">#REF!</definedName>
    <definedName name="frG" localSheetId="14">#REF!</definedName>
    <definedName name="frK_bls">#REF!</definedName>
    <definedName name="frN_bls">#REF!</definedName>
    <definedName name="frP_bls">#REF!</definedName>
    <definedName name="fs">#REF!</definedName>
    <definedName name="fse">#REF!</definedName>
    <definedName name="fsf">#REF!</definedName>
    <definedName name="fso">#REF!</definedName>
    <definedName name="Ft">#REF!</definedName>
    <definedName name="ftd">#REF!</definedName>
    <definedName name="fth">#REF!</definedName>
    <definedName name="fuji" localSheetId="14">#REF!</definedName>
    <definedName name="fuji" localSheetId="20">#REF!</definedName>
    <definedName name="fuji" localSheetId="22">#REF!</definedName>
    <definedName name="fuji" localSheetId="5">#REF!</definedName>
    <definedName name="fuji">#REF!</definedName>
    <definedName name="fv">#REF!</definedName>
    <definedName name="Fvn_fri">#REF!</definedName>
    <definedName name="fy" localSheetId="14">#REF!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_section" localSheetId="14">#REF!</definedName>
    <definedName name="Ga">#REF!</definedName>
    <definedName name="gach">#REF!</definedName>
    <definedName name="gagag" hidden="1">{"'Sheet1'!$L$16"}</definedName>
    <definedName name="GAHT">#REF!</definedName>
    <definedName name="GaicapbocCuXLPEPVCPVCloaiCEVV18den35kV">#REF!</definedName>
    <definedName name="Gald">#REF!</definedName>
    <definedName name="gama">#REF!</definedName>
    <definedName name="Gamadam">#REF!</definedName>
    <definedName name="GBT">#REF!</definedName>
    <definedName name="GC_CT">#REF!</definedName>
    <definedName name="GC_DN">#REF!</definedName>
    <definedName name="GC_HT">#REF!</definedName>
    <definedName name="GC_TD">#REF!</definedName>
    <definedName name="gcE" localSheetId="14">#REF!</definedName>
    <definedName name="gce">#REF!</definedName>
    <definedName name="gchi">#REF!</definedName>
    <definedName name="Gcpk">#REF!</definedName>
    <definedName name="GCS">#REF!</definedName>
    <definedName name="gDL" localSheetId="14">#REF!</definedName>
    <definedName name="gDst">#REF!</definedName>
    <definedName name="GDTD">#REF!</definedName>
    <definedName name="geff">#REF!</definedName>
    <definedName name="geo">#REF!</definedName>
    <definedName name="getrtertertert">BlankMacro1</definedName>
    <definedName name="ghichu">#REF!</definedName>
    <definedName name="ghip" localSheetId="14">#REF!</definedName>
    <definedName name="ghip">#REF!</definedName>
    <definedName name="gi">#REF!</definedName>
    <definedName name="Gia_CT">#REF!</definedName>
    <definedName name="GIA_CU_LY_VAN_CHUYEN">#REF!</definedName>
    <definedName name="gia_den_bu">#REF!</definedName>
    <definedName name="gia_tien" localSheetId="14">#REF!</definedName>
    <definedName name="gia_tien">#REF!</definedName>
    <definedName name="gia_tien_1">#REF!</definedName>
    <definedName name="gia_tien_2">#REF!</definedName>
    <definedName name="gia_tien_3">#REF!</definedName>
    <definedName name="gia_tien_BTN" localSheetId="14">#REF!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m">#REF!</definedName>
    <definedName name="Giasatthep">#REF!</definedName>
    <definedName name="giatien">#REF!</definedName>
    <definedName name="Giavatlieukhac">#REF!</definedName>
    <definedName name="GIAVL_TRALY">#REF!</definedName>
    <definedName name="GIAVLIEUTN">#REF!</definedName>
    <definedName name="GiaVtu">#REF!</definedName>
    <definedName name="Giocong">#REF!</definedName>
    <definedName name="giotuoi">#REF!</definedName>
    <definedName name="gis">#REF!</definedName>
    <definedName name="gis150room">#REF!</definedName>
    <definedName name="gjh">#REF!</definedName>
    <definedName name="gkGTGT">#REF!</definedName>
    <definedName name="gl">#REF!</definedName>
    <definedName name="gl3p">#REF!</definedName>
    <definedName name="gld">#REF!</definedName>
    <definedName name="gLst">#REF!</definedName>
    <definedName name="GMs">#REF!</definedName>
    <definedName name="GMSTC">#REF!</definedName>
    <definedName name="GNmd">#REF!</definedName>
    <definedName name="gntc">#REF!</definedName>
    <definedName name="go">#REF!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P">#REF!</definedName>
    <definedName name="gps">#REF!</definedName>
    <definedName name="GRID">#REF!</definedName>
    <definedName name="gse">#REF!</definedName>
    <definedName name="GSTC">#REF!</definedName>
    <definedName name="GT">#REF!</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RI">#REF!</definedName>
    <definedName name="gtst">#REF!</definedName>
    <definedName name="GTTB">#REF!</definedName>
    <definedName name="GTXL">#REF!</definedName>
    <definedName name="GTXL_1">#REF!</definedName>
    <definedName name="GTXL3">#REF!</definedName>
    <definedName name="GVL_LDT">#REF!</definedName>
    <definedName name="gWst">#REF!</definedName>
    <definedName name="gx">#REF!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 localSheetId="14" hidden="1">{"'Sheet1'!$L$16"}</definedName>
    <definedName name="h" localSheetId="23" hidden="1">{"'Sheet1'!$L$16"}</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 localSheetId="14">#REF!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HTHH">#REF!</definedName>
    <definedName name="H_THUCTT">#REF!</definedName>
    <definedName name="H0.4" localSheetId="14">#REF!</definedName>
    <definedName name="H0.4">#REF!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 localSheetId="14">#REF!</definedName>
    <definedName name="HAGIANG">#REF!</definedName>
    <definedName name="hai">#REF!</definedName>
    <definedName name="haiduong">#REF!</definedName>
    <definedName name="haiphong">#REF!</definedName>
    <definedName name="hall1">#REF!</definedName>
    <definedName name="hall2">#REF!</definedName>
    <definedName name="HANG" hidden="1">{#N/A,#N/A,FALSE,"Chi tiÆt"}</definedName>
    <definedName name="Hang_muc_khac">#REF!</definedName>
    <definedName name="hangmuc">#REF!</definedName>
    <definedName name="HANOI">#REF!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s" localSheetId="14">#REF!</definedName>
    <definedName name="hatay">#REF!</definedName>
    <definedName name="hau">#REF!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#REF!</definedName>
    <definedName name="Hdao">0.3</definedName>
    <definedName name="Hdap">5.2</definedName>
    <definedName name="Hdb">#REF!</definedName>
    <definedName name="HDC">#REF!</definedName>
    <definedName name="hdi">#REF!</definedName>
    <definedName name="Hdinh">#REF!</definedName>
    <definedName name="hdjuy">#REF!</definedName>
    <definedName name="Hdtt">#REF!</definedName>
    <definedName name="HDU">#REF!</definedName>
    <definedName name="HE_SO_KHO_KHAN_CANG_DAY">#REF!</definedName>
    <definedName name="Heä_soá_laép_xaø_H">1.7</definedName>
    <definedName name="heä_soá_sình_laày">#REF!</definedName>
    <definedName name="Header_Row">#REF!</definedName>
    <definedName name="height">#REF!</definedName>
    <definedName name="Heso">#REF!</definedName>
    <definedName name="hesoC">#REF!</definedName>
    <definedName name="HeSoPhuPhi">#REF!</definedName>
    <definedName name="HFFTRB">#REF!</definedName>
    <definedName name="HFFTSF">#REF!</definedName>
    <definedName name="hg" localSheetId="14">#REF!</definedName>
    <definedName name="HGLTB">#REF!</definedName>
    <definedName name="HH" localSheetId="14">#REF!</definedName>
    <definedName name="hh" hidden="1">{"'Sheet1'!$L$16"}</definedName>
    <definedName name="HHcat">#REF!</definedName>
    <definedName name="hhcv" localSheetId="14">#REF!</definedName>
    <definedName name="HHda">#REF!</definedName>
    <definedName name="hhda4x6" localSheetId="14">#REF!</definedName>
    <definedName name="hhhh">#REF!</definedName>
    <definedName name="HHIC">#REF!</definedName>
    <definedName name="HHT">#REF!</definedName>
    <definedName name="HHTT">#REF!</definedName>
    <definedName name="HHUHOI">#N/A</definedName>
    <definedName name="hhxm" localSheetId="14">#REF!</definedName>
    <definedName name="HiddenRows" hidden="1">#REF!</definedName>
    <definedName name="hien" localSheetId="14">#REF!</definedName>
    <definedName name="hien">#REF!</definedName>
    <definedName name="HIHIHIHOI" hidden="1">{"'Sheet1'!$L$16"}</definedName>
    <definedName name="Hinh_thuc">#REF!</definedName>
    <definedName name="HiÕu">#REF!</definedName>
    <definedName name="H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I">#REF!</definedName>
    <definedName name="HoII">#REF!</definedName>
    <definedName name="HoIII">#REF!</definedName>
    <definedName name="holan">#REF!</definedName>
    <definedName name="HOME_MANP" localSheetId="14">#REF!</definedName>
    <definedName name="HOME_MANP" localSheetId="20">#REF!</definedName>
    <definedName name="HOME_MANP" localSheetId="22">#REF!</definedName>
    <definedName name="HOME_MANP" localSheetId="5">#REF!</definedName>
    <definedName name="HOME_MANP">#REF!</definedName>
    <definedName name="HOMEOFFICE_COST" localSheetId="14">#REF!</definedName>
    <definedName name="HOMEOFFICE_COST" localSheetId="20">#REF!</definedName>
    <definedName name="HOMEOFFICE_COST" localSheetId="22">#REF!</definedName>
    <definedName name="HOMEOFFICE_COST" localSheetId="5">#REF!</definedName>
    <definedName name="HOMEOFFICE_COST">#REF!</definedName>
    <definedName name="Hong_Quang">#REF!</definedName>
    <definedName name="Hopnoicap">#REF!</definedName>
    <definedName name="hoten">#REF!</definedName>
    <definedName name="hotrongcay">#REF!</definedName>
    <definedName name="Hoü_vaì_tãn">#REF!</definedName>
    <definedName name="hpv" localSheetId="14">#REF!</definedName>
    <definedName name="HR">#REF!</definedName>
    <definedName name="HRC">#REF!</definedName>
    <definedName name="hs">#REF!</definedName>
    <definedName name="hs_">#REF!</definedName>
    <definedName name="HS_may">#REF!</definedName>
    <definedName name="Hsb">#REF!</definedName>
    <definedName name="Hsc">#REF!</definedName>
    <definedName name="HSCG">#REF!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#REF!</definedName>
    <definedName name="HSMTC">#REF!</definedName>
    <definedName name="hsn">0.5</definedName>
    <definedName name="hsnc">#REF!</definedName>
    <definedName name="hsnc_cau">2.5039</definedName>
    <definedName name="hsnc_cau2">1.626</definedName>
    <definedName name="hsnc_d">1.6356</definedName>
    <definedName name="hsnc_d2">1.6356</definedName>
    <definedName name="HSSL">#REF!</definedName>
    <definedName name="hßm4" localSheetId="14">#REF!</definedName>
    <definedName name="hßm4">#REF!</definedName>
    <definedName name="hstb">#REF!</definedName>
    <definedName name="hstdtk">#REF!</definedName>
    <definedName name="hsthep">#REF!</definedName>
    <definedName name="Hstt">#REF!</definedName>
    <definedName name="hsUd">#REF!</definedName>
    <definedName name="HSVC1">#REF!</definedName>
    <definedName name="HSVC2">#REF!</definedName>
    <definedName name="HSVC3">#REF!</definedName>
    <definedName name="hsvl">#REF!</definedName>
    <definedName name="hsvl2">1</definedName>
    <definedName name="HSXA">#REF!</definedName>
    <definedName name="htdd2003">#REF!</definedName>
    <definedName name="Hthan">#REF!</definedName>
    <definedName name="HTHH">#REF!</definedName>
    <definedName name="htlm" hidden="1">{"'Sheet1'!$L$16"}</definedName>
    <definedName name="HTML_CodePage" hidden="1">950</definedName>
    <definedName name="HTML_Control" localSheetId="14" hidden="1">{"'Sheet1'!$L$16"}</definedName>
    <definedName name="HTML_Control" localSheetId="2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S">#REF!</definedName>
    <definedName name="HTU">#REF!</definedName>
    <definedName name="HTVL">#REF!</definedName>
    <definedName name="HUB">#REF!</definedName>
    <definedName name="huequangngai">#REF!</definedName>
    <definedName name="hung">#REF!</definedName>
    <definedName name="hungyen">#REF!</definedName>
    <definedName name="huy" localSheetId="14" hidden="1">{"'Sheet1'!$L$16"}</definedName>
    <definedName name="huy" localSheetId="23" hidden="1">{"'Sheet1'!$L$16"}</definedName>
    <definedName name="huy" hidden="1">{"'Sheet1'!$L$16"}</definedName>
    <definedName name="HV">#REF!</definedName>
    <definedName name="hvac">#REF!</definedName>
    <definedName name="hvacctr">#REF!</definedName>
    <definedName name="hvacgis">#REF!</definedName>
    <definedName name="hvacgis4">#REF!</definedName>
    <definedName name="HVBC">#REF!</definedName>
    <definedName name="HVC">#REF!</definedName>
    <definedName name="HVL">#REF!</definedName>
    <definedName name="HVP">#REF!</definedName>
    <definedName name="hvt">#REF!</definedName>
    <definedName name="hvtb">#REF!</definedName>
    <definedName name="hvttt">#REF!</definedName>
    <definedName name="I" localSheetId="14">#REF!</definedName>
    <definedName name="I">#REF!</definedName>
    <definedName name="I_A">#REF!</definedName>
    <definedName name="I_B">#REF!</definedName>
    <definedName name="I_c">#REF!</definedName>
    <definedName name="I_p">#REF!</definedName>
    <definedName name="i0">#REF!</definedName>
    <definedName name="Ic">#REF!</definedName>
    <definedName name="Icoc">#REF!</definedName>
    <definedName name="IDLAB_COST" localSheetId="14">#REF!</definedName>
    <definedName name="IDLAB_COST" localSheetId="20">#REF!</definedName>
    <definedName name="IDLAB_COST" localSheetId="22">#REF!</definedName>
    <definedName name="IDLAB_COST" localSheetId="5">#REF!</definedName>
    <definedName name="IDLAB_COST">#REF!</definedName>
    <definedName name="Ig" localSheetId="14">#REF!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 localSheetId="14">#REF!</definedName>
    <definedName name="IND_LAB">#REF!</definedName>
    <definedName name="INDMANP" localSheetId="14">#REF!</definedName>
    <definedName name="INDMANP" localSheetId="20">#REF!</definedName>
    <definedName name="INDMANP" localSheetId="22">#REF!</definedName>
    <definedName name="INDMANP" localSheetId="5">#REF!</definedName>
    <definedName name="INDMANP">#REF!</definedName>
    <definedName name="Ing">#REF!</definedName>
    <definedName name="INPUT">#REF!</definedName>
    <definedName name="INPUT1">#REF!</definedName>
    <definedName name="inputCosti">#REF!</definedName>
    <definedName name="inputLf">#REF!</definedName>
    <definedName name="inputWTP">#REF!</definedName>
    <definedName name="INT">#REF!</definedName>
    <definedName name="Interest_Rate" localSheetId="15">#REF!</definedName>
    <definedName name="Interest_Rate" localSheetId="20">#REF!</definedName>
    <definedName name="Interest_Rate" localSheetId="22">#REF!</definedName>
    <definedName name="Interest_Rate" localSheetId="2">#REF!</definedName>
    <definedName name="Interest_Rate" localSheetId="5">#REF!</definedName>
    <definedName name="Interest_Rate">#REF!</definedName>
    <definedName name="Ip">#REF!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x" localSheetId="14">#REF!</definedName>
    <definedName name="ixy">#REF!</definedName>
    <definedName name="j">#REF!</definedName>
    <definedName name="J.O" localSheetId="14">#REF!</definedName>
    <definedName name="J.O">#REF!</definedName>
    <definedName name="J.O_GT" localSheetId="14">#REF!</definedName>
    <definedName name="J.O_GT">#REF!</definedName>
    <definedName name="j356C8" localSheetId="14">#REF!</definedName>
    <definedName name="j356C8">#REF!</definedName>
    <definedName name="J81j81">#REF!</definedName>
    <definedName name="jhnjnn">#REF!</definedName>
    <definedName name="jkghj">#REF!</definedName>
    <definedName name="Jxdam">#REF!</definedName>
    <definedName name="Jydam">#REF!</definedName>
    <definedName name="k" hidden="1">{"Offgrid",#N/A,FALSE,"OFFGRID";"Region",#N/A,FALSE,"REGION";"Offgrid -2",#N/A,FALSE,"OFFGRID";"WTP",#N/A,FALSE,"WTP";"WTP -2",#N/A,FALSE,"WTP";"Project",#N/A,FALSE,"PROJECT";"Summary -2",#N/A,FALSE,"SUMMARY"}</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A">#REF!</definedName>
    <definedName name="KAE">#REF!</definedName>
    <definedName name="KAS">#REF!</definedName>
    <definedName name="kc">#REF!</definedName>
    <definedName name="kcdd">#REF!</definedName>
    <definedName name="kcg">#REF!</definedName>
    <definedName name="kcong" localSheetId="14">#REF!</definedName>
    <definedName name="kcong">#REF!</definedName>
    <definedName name="KDC">#REF!</definedName>
    <definedName name="kdien">#REF!</definedName>
    <definedName name="KE_HOACH_VON_PHU_THU">#REF!</definedName>
    <definedName name="KeBve">#REF!</definedName>
    <definedName name="kecot">#REF!</definedName>
    <definedName name="Kepcapcacloai">#REF!</definedName>
    <definedName name="KFFMAX">#REF!</definedName>
    <definedName name="KFFMIN">#REF!</definedName>
    <definedName name="KgBM">#REF!</definedName>
    <definedName name="Kgcot">#REF!</definedName>
    <definedName name="KgCTd4">#REF!</definedName>
    <definedName name="KgCTt4">#REF!</definedName>
    <definedName name="Kgdamd4">#REF!</definedName>
    <definedName name="Kgdamt4">#REF!</definedName>
    <definedName name="Kgmong">#REF!</definedName>
    <definedName name="KgNXOLdk">#REF!</definedName>
    <definedName name="Kgsan">#REF!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_Chang">#REF!</definedName>
    <definedName name="Khac" localSheetId="20">#REF!</definedName>
    <definedName name="Khac" localSheetId="22">#REF!</definedName>
    <definedName name="Khac" localSheetId="5">#REF!</definedName>
    <definedName name="Khac">#REF!</definedName>
    <definedName name="khac1">#REF!</definedName>
    <definedName name="khac2">#REF!</definedName>
    <definedName name="Khâi">#REF!</definedName>
    <definedName name="khanang">#REF!</definedName>
    <definedName name="Khanhdonnoitrunggiannoidieuchinh">#REF!</definedName>
    <definedName name="KHKQKD">#REF!</definedName>
    <definedName name="khla09" hidden="1">{"'Sheet1'!$L$16"}</definedName>
    <definedName name="KHldatcat">#REF!</definedName>
    <definedName name="khoanda">#REF!</definedName>
    <definedName name="khoannhoi">#REF!</definedName>
    <definedName name="KHOI_LUONG_DAT_DAO_DAP">#REF!</definedName>
    <definedName name="khong">#REF!</definedName>
    <definedName name="Khong_can_doi" localSheetId="20">#REF!</definedName>
    <definedName name="Khong_can_doi" localSheetId="22">#REF!</definedName>
    <definedName name="Khong_can_doi" localSheetId="5">#REF!</definedName>
    <definedName name="Khong_can_doi">#REF!</definedName>
    <definedName name="khongtruotgia" hidden="1">{"'Sheet1'!$L$16"}</definedName>
    <definedName name="KHTHUE">#REF!</definedName>
    <definedName name="KHTV.T3">#REF!</definedName>
    <definedName name="KHTV.T7">#REF!</definedName>
    <definedName name="Khung">#REF!</definedName>
    <definedName name="KhuyenmaiUPS">"AutoShape 264"</definedName>
    <definedName name="khvh09" hidden="1">{"'Sheet1'!$L$16"}</definedName>
    <definedName name="khvx09" hidden="1">{#N/A,#N/A,FALSE,"Chi tiÆt"}</definedName>
    <definedName name="KHYt09" hidden="1">{"'Sheet1'!$L$16"}</definedName>
    <definedName name="kich250">#REF!</definedName>
    <definedName name="kich500">#REF!</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KE_Sheet10_List">#REF!</definedName>
    <definedName name="kkk" localSheetId="14">#REF!</definedName>
    <definedName name="kkk">#REF!</definedName>
    <definedName name="kl">#REF!</definedName>
    <definedName name="KL.Thietke">#REF!</definedName>
    <definedName name="kl_ME">#REF!</definedName>
    <definedName name="KL1P">#REF!</definedName>
    <definedName name="KLC">#REF!</definedName>
    <definedName name="klctbb">#REF!</definedName>
    <definedName name="kldd1p">#REF!</definedName>
    <definedName name="KLDL">#REF!</definedName>
    <definedName name="KLFMAX">#REF!</definedName>
    <definedName name="KLFMIN">#REF!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t">#REF!</definedName>
    <definedName name="km">#REF!</definedName>
    <definedName name="Kmc">#REF!</definedName>
    <definedName name="Kmd">#REF!</definedName>
    <definedName name="Knc">#REF!</definedName>
    <definedName name="Kncc">#REF!</definedName>
    <definedName name="Kncd">#REF!</definedName>
    <definedName name="Kng">#REF!</definedName>
    <definedName name="KÕ_ho_ch_Th_ng_10">#REF!</definedName>
    <definedName name="kp1ph">#REF!</definedName>
    <definedName name="KQ_Truong">#REF!</definedName>
    <definedName name="Ks">#REF!</definedName>
    <definedName name="ksbn" hidden="1">{"'Sheet1'!$L$16"}</definedName>
    <definedName name="kshn" hidden="1">{"'Sheet1'!$L$16"}</definedName>
    <definedName name="ksls" hidden="1">{"'Sheet1'!$L$16"}</definedName>
    <definedName name="KSTK">#REF!</definedName>
    <definedName name="ktc">#REF!</definedName>
    <definedName name="Kte">#REF!</definedName>
    <definedName name="KVC">#REF!</definedName>
    <definedName name="Kxc">#REF!</definedName>
    <definedName name="Kxp">#REF!</definedName>
    <definedName name="Ký_nép">#REF!</definedName>
    <definedName name="l_1">#REF!</definedName>
    <definedName name="L_mong">#REF!</definedName>
    <definedName name="l1d">#REF!</definedName>
    <definedName name="L63x6">5800</definedName>
    <definedName name="Lab_tec">#REF!</definedName>
    <definedName name="LABEL">#REF!</definedName>
    <definedName name="Labour_cost">#REF!</definedName>
    <definedName name="Lac_tec">#REF!</definedName>
    <definedName name="Laivay">#REF!</definedName>
    <definedName name="lan" localSheetId="14">#REF!</definedName>
    <definedName name="lan">#REF!</definedName>
    <definedName name="lancan">#REF!</definedName>
    <definedName name="LandPreperationWage">#REF!</definedName>
    <definedName name="Lane" localSheetId="14">#REF!</definedName>
    <definedName name="langson" hidden="1">{"'Sheet1'!$L$16"}</definedName>
    <definedName name="lanhto">#REF!</definedName>
    <definedName name="lao_keo_dam_cau">#REF!</definedName>
    <definedName name="LAP_DAT_TBA">#REF!</definedName>
    <definedName name="lb" localSheetId="14">#REF!</definedName>
    <definedName name="Lban">#REF!</definedName>
    <definedName name="LBR">#REF!</definedName>
    <definedName name="LBS_22">107800000</definedName>
    <definedName name="Lc">#REF!</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#REF!</definedName>
    <definedName name="LDAM">#REF!</definedName>
    <definedName name="Ldatcat">#REF!</definedName>
    <definedName name="Ldi">#REF!</definedName>
    <definedName name="LDIM">#REF!</definedName>
    <definedName name="Ldinh">#REF!</definedName>
    <definedName name="Lg">#REF!</definedName>
    <definedName name="LG_CB_N1">#REF!</definedName>
    <definedName name="lh">#REF!</definedName>
    <definedName name="LIET_KE_VI_TRI_DZ0.4KV">#REF!</definedName>
    <definedName name="LIET_KE_VI_TRI_DZ22KV">#REF!</definedName>
    <definedName name="line15">#REF!</definedName>
    <definedName name="list">#REF!</definedName>
    <definedName name="LiveLoad" localSheetId="14">#REF!</definedName>
    <definedName name="LK.T2">#REF!</definedName>
    <definedName name="LK.T3">#REF!</definedName>
    <definedName name="LK.T4">#REF!</definedName>
    <definedName name="LK.T5">#REF!</definedName>
    <definedName name="LK.T6">#REF!</definedName>
    <definedName name="LK_hathe">#REF!</definedName>
    <definedName name="LL" localSheetId="14">#REF!</definedName>
    <definedName name="Lmk">#REF!</definedName>
    <definedName name="Lmong">#REF!</definedName>
    <definedName name="Lms">#REF!</definedName>
    <definedName name="Lmt">#REF!</definedName>
    <definedName name="LMU">#REF!</definedName>
    <definedName name="LMUSelected">#REF!</definedName>
    <definedName name="LN" localSheetId="14">#REF!</definedName>
    <definedName name="LN" localSheetId="20">#REF!</definedName>
    <definedName name="LN" localSheetId="22">#REF!</definedName>
    <definedName name="LN" localSheetId="5">#REF!</definedName>
    <definedName name="LN">#REF!</definedName>
    <definedName name="Lnsc" localSheetId="14">#REF!</definedName>
    <definedName name="Lnsc">#REF!</definedName>
    <definedName name="lntt">#REF!</definedName>
    <definedName name="Lo">#REF!</definedName>
    <definedName name="LOAD" localSheetId="14">#REF!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xeH">#REF!</definedName>
    <definedName name="LoaixeXB">#REF!</definedName>
    <definedName name="Loan_Amount" localSheetId="15">#REF!</definedName>
    <definedName name="Loan_Amount" localSheetId="20">#REF!</definedName>
    <definedName name="Loan_Amount" localSheetId="22">#REF!</definedName>
    <definedName name="Loan_Amount" localSheetId="2">#REF!</definedName>
    <definedName name="Loan_Amount" localSheetId="5">#REF!</definedName>
    <definedName name="Loan_Amount">#REF!</definedName>
    <definedName name="Loan_Start" localSheetId="15">#REF!</definedName>
    <definedName name="Loan_Start" localSheetId="20">#REF!</definedName>
    <definedName name="Loan_Start" localSheetId="22">#REF!</definedName>
    <definedName name="Loan_Start" localSheetId="2">#REF!</definedName>
    <definedName name="Loan_Start" localSheetId="5">#REF!</definedName>
    <definedName name="Loan_Start">#REF!</definedName>
    <definedName name="Loan_Years" localSheetId="15">#REF!</definedName>
    <definedName name="Loan_Years" localSheetId="20">#REF!</definedName>
    <definedName name="Loan_Years" localSheetId="22">#REF!</definedName>
    <definedName name="Loan_Years" localSheetId="2">#REF!</definedName>
    <definedName name="Loan_Years" localSheetId="5">#REF!</definedName>
    <definedName name="Loan_Years">#REF!</definedName>
    <definedName name="lon">#REF!</definedName>
    <definedName name="lón1">#REF!</definedName>
    <definedName name="lón4">#REF!</definedName>
    <definedName name="long">#REF!</definedName>
    <definedName name="LOOP">#REF!</definedName>
    <definedName name="loss" localSheetId="14">#REF!</definedName>
    <definedName name="Loss_tec">#REF!</definedName>
    <definedName name="LPTDDT">#REF!</definedName>
    <definedName name="LPTDTK">#REF!</definedName>
    <definedName name="LRMC">#REF!</definedName>
    <definedName name="lrung">#REF!</definedName>
    <definedName name="Lthan">#REF!</definedName>
    <definedName name="ltre">#REF!</definedName>
    <definedName name="Luanthanh">#REF!</definedName>
    <definedName name="lulop16">#REF!</definedName>
    <definedName name="luoichanrac">#REF!</definedName>
    <definedName name="luoncap">#REF!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 localSheetId="14">#REF!</definedName>
    <definedName name="LX100N">#REF!</definedName>
    <definedName name="m">#REF!</definedName>
    <definedName name="M_CSCT">#REF!</definedName>
    <definedName name="M_TD">#REF!</definedName>
    <definedName name="M0.4">#REF!</definedName>
    <definedName name="M10.1">#REF!</definedName>
    <definedName name="M10.1a">#REF!</definedName>
    <definedName name="M10.2">#REF!</definedName>
    <definedName name="M10.2a">#REF!</definedName>
    <definedName name="M12ba3p">#REF!</definedName>
    <definedName name="M12bb1p">#REF!</definedName>
    <definedName name="M12bnnc">#REF!</definedName>
    <definedName name="M12bnvl">#REF!</definedName>
    <definedName name="M12cbnc">#REF!</definedName>
    <definedName name="M12cbvl">#REF!</definedName>
    <definedName name="M14bb1p">#REF!</definedName>
    <definedName name="m1m" localSheetId="14">#REF!</definedName>
    <definedName name="M2H" localSheetId="14">#REF!</definedName>
    <definedName name="M2H">#REF!</definedName>
    <definedName name="m2m" localSheetId="14">#REF!</definedName>
    <definedName name="m3m" localSheetId="14">#REF!</definedName>
    <definedName name="m4m" localSheetId="14">#REF!</definedName>
    <definedName name="m8aanc">#REF!</definedName>
    <definedName name="m8aav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ieu">#REF!</definedName>
    <definedName name="MAJ_CON_EQP" localSheetId="14">#REF!</definedName>
    <definedName name="MAJ_CON_EQP" localSheetId="20">#REF!</definedName>
    <definedName name="MAJ_CON_EQP" localSheetId="22">#REF!</definedName>
    <definedName name="MAJ_CON_EQP" localSheetId="5">#REF!</definedName>
    <definedName name="MAJ_CON_EQP">#REF!</definedName>
    <definedName name="MaMay_Q">#REF!</definedName>
    <definedName name="Mat_cau">#REF!</definedName>
    <definedName name="MAVANKHUON">#REF!</definedName>
    <definedName name="MAVLTHDN">#REF!</definedName>
    <definedName name="maybua">#REF!</definedName>
    <definedName name="maycay">#REF!</definedName>
    <definedName name="maykhoan">#REF!</definedName>
    <definedName name="maythepnaphl">#REF!</definedName>
    <definedName name="mayui">#REF!</definedName>
    <definedName name="mayui110">#REF!</definedName>
    <definedName name="mb">#REF!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ls">#REF!</definedName>
    <definedName name="Mdls_">#REF!</definedName>
    <definedName name="Mdnc">#REF!</definedName>
    <definedName name="Mdo" localSheetId="14">#REF!</definedName>
    <definedName name="MDT">#REF!</definedName>
    <definedName name="MDTa">#REF!</definedName>
    <definedName name="me" localSheetId="14">#REF!</definedName>
    <definedName name="me">#REF!</definedName>
    <definedName name="Mè_A1" localSheetId="14">#REF!</definedName>
    <definedName name="Mè_A1">#REF!</definedName>
    <definedName name="Mè_A2" localSheetId="14">#REF!</definedName>
    <definedName name="Mè_A2">#REF!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G_A" localSheetId="14">#REF!</definedName>
    <definedName name="MG_A" localSheetId="20">#REF!</definedName>
    <definedName name="MG_A" localSheetId="22">#REF!</definedName>
    <definedName name="MG_A" localSheetId="5">#REF!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 localSheetId="14">#REF!</definedName>
    <definedName name="MIH" localSheetId="14">#REF!</definedName>
    <definedName name="MIH">#REF!</definedName>
    <definedName name="MINH">#REF!</definedName>
    <definedName name="minh_1">#REF!</definedName>
    <definedName name="minh_mtk">#REF!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TC">#REF!</definedName>
    <definedName name="mo" hidden="1">{"'Sheet1'!$L$16"}</definedName>
    <definedName name="MODIFY">#REF!</definedName>
    <definedName name="moi" hidden="1">{"'Sheet1'!$L$16"}</definedName>
    <definedName name="MOMENT" localSheetId="14">#REF!</definedName>
    <definedName name="mongbang">#REF!</definedName>
    <definedName name="mongdon">#REF!</definedName>
    <definedName name="Morong" localSheetId="14">#REF!</definedName>
    <definedName name="Morong">#REF!</definedName>
    <definedName name="Morong4054_85" localSheetId="14">#REF!</definedName>
    <definedName name="Morong4054_85">#REF!</definedName>
    <definedName name="morong4054_98" localSheetId="14">#REF!</definedName>
    <definedName name="morong4054_98">#REF!</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#REF!</definedName>
    <definedName name="msvt_bg">#REF!</definedName>
    <definedName name="MSVT_TAM">#REF!</definedName>
    <definedName name="mtaukeo150">#REF!</definedName>
    <definedName name="mtaukeo360">#REF!</definedName>
    <definedName name="mtaukeo600">#REF!</definedName>
    <definedName name="mtbipvlan150">#REF!</definedName>
    <definedName name="mtcdg">#REF!</definedName>
    <definedName name="MTCLD">#REF!</definedName>
    <definedName name="MTCMB">#REF!</definedName>
    <definedName name="MTCT">#REF!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XL">#REF!</definedName>
    <definedName name="Mu">#REF!</definedName>
    <definedName name="Mu_">#REF!</definedName>
    <definedName name="MUA">#REF!</definedName>
    <definedName name="MucDauTu">#REF!</definedName>
    <definedName name="mucluong">144000</definedName>
    <definedName name="mui">#REF!</definedName>
    <definedName name="muonong2.8">#REF!</definedName>
    <definedName name="muy_fri">#REF!</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 localSheetId="14">#REF!</definedName>
    <definedName name="myle">#REF!</definedName>
    <definedName name="n">#REF!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pig">#REF!</definedName>
    <definedName name="N1pIGvc">#REF!</definedName>
    <definedName name="n1pind">#REF!</definedName>
    <definedName name="N1pINDvc">#REF!</definedName>
    <definedName name="n1ping">#REF!</definedName>
    <definedName name="N1pINGvc">#REF!</definedName>
    <definedName name="n1pint">#REF!</definedName>
    <definedName name="Na">#REF!</definedName>
    <definedName name="namdinh">#REF!</definedName>
    <definedName name="namdinh_hanam">#REF!</definedName>
    <definedName name="Name">#REF!</definedName>
    <definedName name="NB">#REF!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5">#REF!</definedName>
    <definedName name="nc3.2">#REF!</definedName>
    <definedName name="nc3p">#REF!</definedName>
    <definedName name="ncbaotaibovay">#REF!</definedName>
    <definedName name="NCBD100">#REF!</definedName>
    <definedName name="NCBD200">#REF!</definedName>
    <definedName name="NCBD250">#REF!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Kday">#REF!</definedName>
    <definedName name="NCKT">#REF!</definedName>
    <definedName name="NCLD">#REF!</definedName>
    <definedName name="ncong">#REF!</definedName>
    <definedName name="NCPP">#REF!</definedName>
    <definedName name="nct">#REF!</definedName>
    <definedName name="ncthepnaphl">#REF!</definedName>
    <definedName name="nctn">#REF!</definedName>
    <definedName name="nctram">#REF!</definedName>
    <definedName name="NCVC100">#REF!</definedName>
    <definedName name="NCVC200">#REF!</definedName>
    <definedName name="NCVC250">#REF!</definedName>
    <definedName name="NCVC3P">#REF!</definedName>
    <definedName name="ndc">#REF!</definedName>
    <definedName name="NDFN">#REF!</definedName>
    <definedName name="NDFP">#REF!</definedName>
    <definedName name="nenkhi10m3">#REF!</definedName>
    <definedName name="nenkhi1200">#REF!</definedName>
    <definedName name="neo32mm">#REF!</definedName>
    <definedName name="neo4T">#REF!</definedName>
    <definedName name="NET" localSheetId="14">#REF!</definedName>
    <definedName name="NET" localSheetId="20">#REF!</definedName>
    <definedName name="NET" localSheetId="22">#REF!</definedName>
    <definedName name="NET" localSheetId="5">#REF!</definedName>
    <definedName name="NET">#REF!</definedName>
    <definedName name="NET_1" localSheetId="14">#REF!</definedName>
    <definedName name="NET_1" localSheetId="20">#REF!</definedName>
    <definedName name="NET_1" localSheetId="22">#REF!</definedName>
    <definedName name="NET_1" localSheetId="5">#REF!</definedName>
    <definedName name="NET_1">#REF!</definedName>
    <definedName name="NET_ANA" localSheetId="14">#REF!</definedName>
    <definedName name="NET_ANA" localSheetId="20">#REF!</definedName>
    <definedName name="NET_ANA" localSheetId="22">#REF!</definedName>
    <definedName name="NET_ANA" localSheetId="5">#REF!</definedName>
    <definedName name="NET_ANA">#REF!</definedName>
    <definedName name="NET_ANA_1" localSheetId="14">#REF!</definedName>
    <definedName name="NET_ANA_1" localSheetId="20">#REF!</definedName>
    <definedName name="NET_ANA_1" localSheetId="22">#REF!</definedName>
    <definedName name="NET_ANA_1" localSheetId="5">#REF!</definedName>
    <definedName name="NET_ANA_1">#REF!</definedName>
    <definedName name="NET_ANA_2" localSheetId="14">#REF!</definedName>
    <definedName name="NET_ANA_2" localSheetId="20">#REF!</definedName>
    <definedName name="NET_ANA_2" localSheetId="22">#REF!</definedName>
    <definedName name="NET_ANA_2" localSheetId="5">#REF!</definedName>
    <definedName name="NET_ANA_2">#REF!</definedName>
    <definedName name="NEXT">#REF!</definedName>
    <definedName name="ngan">#REF!</definedName>
    <definedName name="NGAØY">#REF!</definedName>
    <definedName name="ngau">#REF!</definedName>
    <definedName name="Ngay">#REF!</definedName>
    <definedName name="ngheanhatinh">#REF!</definedName>
    <definedName name="nght">#REF!</definedName>
    <definedName name="NH" localSheetId="14">#REF!</definedName>
    <definedName name="NH">#REF!</definedName>
    <definedName name="Nh_n_cáng">#REF!</definedName>
    <definedName name="NHAÂN_COÂNG">BTRAM</definedName>
    <definedName name="Nhâm_Ctr">#REF!</definedName>
    <definedName name="Nhan_xet_cua_dai">"Picture 1"</definedName>
    <definedName name="Nhapsolieu">#REF!</definedName>
    <definedName name="NHCP">#REF!</definedName>
    <definedName name="nhfffd">{"DZ-TDTB2.XLS","Dcksat.xls"}</definedName>
    <definedName name="nhn">#REF!</definedName>
    <definedName name="nhoatH30">#REF!</definedName>
    <definedName name="NHot" localSheetId="14">#REF!</definedName>
    <definedName name="NHot">#REF!</definedName>
    <definedName name="NHQD">#REF!</definedName>
    <definedName name="NHTMCP">#REF!</definedName>
    <definedName name="nhu">#REF!</definedName>
    <definedName name="nhua">#REF!</definedName>
    <definedName name="nhuad">#REF!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c">#REF!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c">#REF!</definedName>
    <definedName name="ninvl3p">#REF!</definedName>
    <definedName name="nl">#REF!</definedName>
    <definedName name="NL12nc">#REF!</definedName>
    <definedName name="NL12vl">#REF!</definedName>
    <definedName name="nl1p">#REF!</definedName>
    <definedName name="nl3p">#REF!</definedName>
    <definedName name="NLFElse">#REF!</definedName>
    <definedName name="NLHC15">#REF!</definedName>
    <definedName name="NLHC25">#REF!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g">#REF!</definedName>
    <definedName name="nnnc3p">#REF!</definedName>
    <definedName name="nnvl3p">#REF!</definedName>
    <definedName name="No" localSheetId="14">#REF!</definedName>
    <definedName name="No">#REF!</definedName>
    <definedName name="nominal_shear" localSheetId="14">#REF!</definedName>
    <definedName name="Np">#REF!</definedName>
    <definedName name="nps">#REF!</definedName>
    <definedName name="Nq">#REF!</definedName>
    <definedName name="NQD" localSheetId="20">#REF!</definedName>
    <definedName name="NQD" localSheetId="22">#REF!</definedName>
    <definedName name="NQD" localSheetId="5">#REF!</definedName>
    <definedName name="NQD">#REF!</definedName>
    <definedName name="NQQH" localSheetId="20">#REF!</definedName>
    <definedName name="NQQH" localSheetId="22">#REF!</definedName>
    <definedName name="NQQH" localSheetId="5">#REF!</definedName>
    <definedName name="NQQH">#REF!</definedName>
    <definedName name="NrYC">#REF!</definedName>
    <definedName name="nsc">#REF!</definedName>
    <definedName name="nsk">#REF!</definedName>
    <definedName name="nsl">#REF!</definedName>
    <definedName name="NSNN" localSheetId="20">#REF!</definedName>
    <definedName name="NSNN" localSheetId="22">#REF!</definedName>
    <definedName name="NSNN" localSheetId="5">#REF!</definedName>
    <definedName name="NSNN">#REF!</definedName>
    <definedName name="nstrand" localSheetId="14">#REF!</definedName>
    <definedName name="ntb">#REF!</definedName>
    <definedName name="ÑTHH">#REF!</definedName>
    <definedName name="Nu">#REF!</definedName>
    <definedName name="Number_of_Payments">MATCH(0.01,End_Bal,-1)+1</definedName>
    <definedName name="nuoc2">#REF!</definedName>
    <definedName name="nuoc4">#REF!</definedName>
    <definedName name="nuoc5">#REF!</definedName>
    <definedName name="Nut_tec">#REF!</definedName>
    <definedName name="NVF">#REF!</definedName>
    <definedName name="nxc">#REF!</definedName>
    <definedName name="o" hidden="1">{"'Sheet1'!$L$16"}</definedName>
    <definedName name="O_M">#REF!</definedName>
    <definedName name="O_N">#REF!</definedName>
    <definedName name="o_n_phÝ_1__thu_nhËp_th_ng">#REF!</definedName>
    <definedName name="Ö135">#REF!</definedName>
    <definedName name="oa">#REF!</definedName>
    <definedName name="ob">#REF!</definedName>
    <definedName name="OD">#REF!</definedName>
    <definedName name="ODC">#REF!</definedName>
    <definedName name="ODS">#REF!</definedName>
    <definedName name="ODU">#REF!</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hom" localSheetId="14">#REF!</definedName>
    <definedName name="ophom">#REF!</definedName>
    <definedName name="options">#REF!</definedName>
    <definedName name="ORD">#REF!</definedName>
    <definedName name="OrderTable" hidden="1">#REF!</definedName>
    <definedName name="ORF">#REF!</definedName>
    <definedName name="oto10T">#REF!</definedName>
    <definedName name="oto5T">#REF!</definedName>
    <definedName name="oto7T">#REF!</definedName>
    <definedName name="otonhua">#REF!</definedName>
    <definedName name="Out">#REF!</definedName>
    <definedName name="OutRow">#REF!</definedName>
    <definedName name="ov">#REF!</definedName>
    <definedName name="p" localSheetId="20">#REF!</definedName>
    <definedName name="p" localSheetId="22">#REF!</definedName>
    <definedName name="p" localSheetId="5">#REF!</definedName>
    <definedName name="p">#REF!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run">#REF!</definedName>
    <definedName name="P_sed">#REF!</definedName>
    <definedName name="p1_">#REF!</definedName>
    <definedName name="p2_">#REF!</definedName>
    <definedName name="P3_">#REF!</definedName>
    <definedName name="PA" localSheetId="14">#REF!</definedName>
    <definedName name="PA">#REF!</definedName>
    <definedName name="PAIII_" hidden="1">{"'Sheet1'!$L$16"}</definedName>
    <definedName name="panen">#REF!</definedName>
    <definedName name="pantoi">#REF!</definedName>
    <definedName name="pbcpk">#REF!</definedName>
    <definedName name="pbng">#REF!</definedName>
    <definedName name="PC" localSheetId="20">#REF!</definedName>
    <definedName name="PC" localSheetId="22">#REF!</definedName>
    <definedName name="PC" localSheetId="5">#REF!</definedName>
    <definedName name="PC">#REF!</definedName>
    <definedName name="PChe">#REF!</definedName>
    <definedName name="Pd">#REF!</definedName>
    <definedName name="Pe_Class1">#REF!</definedName>
    <definedName name="Pe_Class2">#REF!</definedName>
    <definedName name="Pe_Class3">#REF!</definedName>
    <definedName name="Pe_Class4">#REF!</definedName>
    <definedName name="Pe_Class5">#REF!</definedName>
    <definedName name="PFF">#REF!</definedName>
    <definedName name="pgia">#REF!</definedName>
    <definedName name="Phan_cap" localSheetId="20">#REF!</definedName>
    <definedName name="Phan_cap" localSheetId="22">#REF!</definedName>
    <definedName name="Phan_cap" localSheetId="5">#REF!</definedName>
    <definedName name="Phan_cap">#REF!</definedName>
    <definedName name="PHAN_DIEN_DZ0.4KV">#REF!</definedName>
    <definedName name="PHAN_DIEN_TBA">#REF!</definedName>
    <definedName name="PHAN_MUA_SAM_DZ0.4KV">#REF!</definedName>
    <definedName name="PHC">#REF!</definedName>
    <definedName name="phen">#REF!</definedName>
    <definedName name="Pheuhopgang">#REF!</definedName>
    <definedName name="phi">#REF!</definedName>
    <definedName name="phi_inertial">#REF!</definedName>
    <definedName name="Phi_le_phi" localSheetId="20">#REF!</definedName>
    <definedName name="Phi_le_phi" localSheetId="22">#REF!</definedName>
    <definedName name="Phi_le_phi" localSheetId="5">#REF!</definedName>
    <definedName name="Phi_le_phi">#REF!</definedName>
    <definedName name="phio">#REF!</definedName>
    <definedName name="Phô_kiÖn_c_c_lo_i">#REF!</definedName>
    <definedName name="Phone">#REF!</definedName>
    <definedName name="phson">#REF!</definedName>
    <definedName name="phtuyen">#REF!</definedName>
    <definedName name="phu_luc_vua">#REF!</definedName>
    <definedName name="phugia2">#REF!</definedName>
    <definedName name="phugia3">#REF!</definedName>
    <definedName name="phugia4">#REF!</definedName>
    <definedName name="phugia5">#REF!</definedName>
    <definedName name="Phukienduongday">#REF!</definedName>
    <definedName name="PHUTHOVINHPHUC">#REF!</definedName>
    <definedName name="PierData">#REF!</definedName>
    <definedName name="PIL">#REF!</definedName>
    <definedName name="PileSize">#REF!</definedName>
    <definedName name="PileType">#REF!</definedName>
    <definedName name="PIP">BlankMacro1</definedName>
    <definedName name="PIPE2">BlankMacro1</definedName>
    <definedName name="PK" localSheetId="20">#REF!</definedName>
    <definedName name="PK" localSheetId="22">#REF!</definedName>
    <definedName name="PK" localSheetId="5">#REF!</definedName>
    <definedName name="PK">#REF!</definedName>
    <definedName name="Plc_">#REF!</definedName>
    <definedName name="plctel">#REF!</definedName>
    <definedName name="PLKL">#REF!</definedName>
    <definedName name="PLM">#REF!</definedName>
    <definedName name="PLOT">#REF!</definedName>
    <definedName name="PLV">#REF!</definedName>
    <definedName name="pm..">#REF!</definedName>
    <definedName name="PMS" hidden="1">{"'Sheet1'!$L$16"}</definedName>
    <definedName name="PMUX">#REF!</definedName>
    <definedName name="Pno">#REF!</definedName>
    <definedName name="PPP">BlankMacro1</definedName>
    <definedName name="PR">#REF!</definedName>
    <definedName name="PRC">#REF!</definedName>
    <definedName name="PrecNden">#REF!</definedName>
    <definedName name="PRICE" localSheetId="14">#REF!</definedName>
    <definedName name="PRICE">#REF!</definedName>
    <definedName name="PRICE1" localSheetId="14">#REF!</definedName>
    <definedName name="PRICE1">#REF!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1a">#REF!</definedName>
    <definedName name="Prin2">#REF!</definedName>
    <definedName name="Prin20">#REF!</definedName>
    <definedName name="Prin21">#REF!</definedName>
    <definedName name="Prin23">#REF!</definedName>
    <definedName name="prin2a">#REF!</definedName>
    <definedName name="Prin3">#REF!</definedName>
    <definedName name="Prin4">#REF!</definedName>
    <definedName name="Prin5">#REF!</definedName>
    <definedName name="prin51">#REF!</definedName>
    <definedName name="Prin6">#REF!</definedName>
    <definedName name="Prin7">#REF!</definedName>
    <definedName name="Prin8">#REF!</definedName>
    <definedName name="Prin9">#REF!</definedName>
    <definedName name="_xlnm.Print_Area" localSheetId="9">'10. ATTP'!$A$1:$C$87</definedName>
    <definedName name="_xlnm.Print_Area" localSheetId="10">'11.Kh.công'!$A$1:$E$28</definedName>
    <definedName name="_xlnm.Print_Area" localSheetId="11">'12.Du lịch'!$A$1:$F$78</definedName>
    <definedName name="_xlnm.Print_Area" localSheetId="13">'13.1.SCĐB'!$A$1:$H$118</definedName>
    <definedName name="_xlnm.Print_Area" localSheetId="14">'13.2.SCĐB'!$A$1:$H$86</definedName>
    <definedName name="_xlnm.Print_Area" localSheetId="12">'13.SCĐB'!$A$1:$D$18</definedName>
    <definedName name="_xlnm.Print_Area" localSheetId="15">'14.ATGT'!$A$1:$D$49</definedName>
    <definedName name="_xlnm.Print_Area" localSheetId="16">'15.PTDN'!$A$1:$E$10</definedName>
    <definedName name="_xlnm.Print_Area" localSheetId="17">'16. Đào tạo NNL'!$A$1:$D$210</definedName>
    <definedName name="_xlnm.Print_Area" localSheetId="18">'17. VH'!$A$1:$O$38</definedName>
    <definedName name="_xlnm.Print_Area" localSheetId="19">'18. Hỏa táng'!$A$1:$F$33</definedName>
    <definedName name="_xlnm.Print_Area" localSheetId="20">'19. NTM 2023 (Vốn NSTW)'!$A$1:$D$12</definedName>
    <definedName name="_xlnm.Print_Area" localSheetId="21">'19.1'!$A$1:$E$70</definedName>
    <definedName name="_xlnm.Print_Area" localSheetId="22">'19.2'!$A$1:$K$38</definedName>
    <definedName name="_xlnm.Print_Area" localSheetId="1">'2. Đất lúa'!$A$1:$L$126</definedName>
    <definedName name="_xlnm.Print_Area" localSheetId="2">'3. CS PTNN'!$A$1:$K$34</definedName>
    <definedName name="_xlnm.Print_Area" localSheetId="4">'5. ATHĐ'!$A$1:$J$94</definedName>
    <definedName name="_xlnm.Print_Area" localSheetId="5">'6. Tích tụ '!$A$1:$AJ$38</definedName>
    <definedName name="_xlnm.Print_Area" localSheetId="6">'7. Kh.nông'!$A$1:$C$19</definedName>
    <definedName name="_xlnm.Print_Area" localSheetId="7">'8. giám sát hành trình'!$A$1:$F$13</definedName>
    <definedName name="_xlnm.Print_Area" localSheetId="8">'9. GTNT'!$A$1:$K$23</definedName>
    <definedName name="_xlnm.Print_Area">#REF!</definedName>
    <definedName name="PRINT_AREA_MI" localSheetId="14">#REF!</definedName>
    <definedName name="PRINT_AREA_MI" localSheetId="20">#REF!</definedName>
    <definedName name="PRINT_AREA_MI" localSheetId="22">#REF!</definedName>
    <definedName name="PRINT_AREA_MI" localSheetId="5">#REF!</definedName>
    <definedName name="PRINT_AREA_MI">#REF!</definedName>
    <definedName name="print_area1">#REF!</definedName>
    <definedName name="_xlnm.Print_Titles" localSheetId="0">'1. Thủy lợi phí'!$5:$5</definedName>
    <definedName name="_xlnm.Print_Titles" localSheetId="9">'10. ATTP'!$4:$4</definedName>
    <definedName name="_xlnm.Print_Titles" localSheetId="10">'11.Kh.công'!$4:$4</definedName>
    <definedName name="_xlnm.Print_Titles" localSheetId="11">'12.Du lịch'!$4:$4</definedName>
    <definedName name="_xlnm.Print_Titles" localSheetId="13">'13.1.SCĐB'!$5:$6</definedName>
    <definedName name="_xlnm.Print_Titles" localSheetId="14">'13.2.SCĐB'!$4:$4</definedName>
    <definedName name="_xlnm.Print_Titles" localSheetId="15">'14.ATGT'!$4:$4</definedName>
    <definedName name="_xlnm.Print_Titles" localSheetId="17">'16. Đào tạo NNL'!$4:$4</definedName>
    <definedName name="_xlnm.Print_Titles" localSheetId="18">'17. VH'!$4:$6</definedName>
    <definedName name="_xlnm.Print_Titles" localSheetId="21">'19.1'!$4:$5</definedName>
    <definedName name="_xlnm.Print_Titles" localSheetId="22">'19.2'!$4:$5</definedName>
    <definedName name="_xlnm.Print_Titles" localSheetId="1">'2. Đất lúa'!$4:$6</definedName>
    <definedName name="_xlnm.Print_Titles" localSheetId="2">'3. CS PTNN'!$4:$4</definedName>
    <definedName name="_xlnm.Print_Titles" localSheetId="3">'4. NTM 2023 (đối ứng)'!$4:$5</definedName>
    <definedName name="_xlnm.Print_Titles" localSheetId="4">'5. ATHĐ'!$4:$5</definedName>
    <definedName name="_xlnm.Print_Titles" localSheetId="6">'7. Kh.nông'!$5:$5</definedName>
    <definedName name="_xlnm.Print_Titles">#N/A</definedName>
    <definedName name="PRINT_TITLES_MI" localSheetId="14">#REF!</definedName>
    <definedName name="PRINT_TITLES_MI" localSheetId="20">#REF!</definedName>
    <definedName name="PRINT_TITLES_MI" localSheetId="22">#REF!</definedName>
    <definedName name="PRINT_TITLES_MI" localSheetId="23">#REF!</definedName>
    <definedName name="PRINT_TITLES_MI" localSheetId="5">#REF!</definedName>
    <definedName name="PRINT_TITLES_MI">#REF!</definedName>
    <definedName name="print_titles1">#N/A</definedName>
    <definedName name="PRINTA" localSheetId="14">#REF!</definedName>
    <definedName name="PRINTA" localSheetId="20">#REF!</definedName>
    <definedName name="PRINTA" localSheetId="22">#REF!</definedName>
    <definedName name="PRINTA" localSheetId="23">#REF!</definedName>
    <definedName name="PRINTA" localSheetId="5">#REF!</definedName>
    <definedName name="PRINTA">#REF!</definedName>
    <definedName name="PRINTB" localSheetId="14">#REF!</definedName>
    <definedName name="PRINTB" localSheetId="20">#REF!</definedName>
    <definedName name="PRINTB" localSheetId="22">#REF!</definedName>
    <definedName name="PRINTB" localSheetId="23">#REF!</definedName>
    <definedName name="PRINTB" localSheetId="5">#REF!</definedName>
    <definedName name="PRINTB">#REF!</definedName>
    <definedName name="PRINTC" localSheetId="14">#REF!</definedName>
    <definedName name="PRINTC" localSheetId="20">#REF!</definedName>
    <definedName name="PRINTC" localSheetId="22">#REF!</definedName>
    <definedName name="PRINTC" localSheetId="23">#REF!</definedName>
    <definedName name="PRINTC" localSheetId="5">#REF!</definedName>
    <definedName name="PRINTC">#REF!</definedName>
    <definedName name="prjName">#REF!</definedName>
    <definedName name="prjNo">#REF!</definedName>
    <definedName name="Pro_Soil">#REF!</definedName>
    <definedName name="ProdForm" hidden="1">#REF!</definedName>
    <definedName name="Product" hidden="1">#REF!</definedName>
    <definedName name="PROPOSAL" localSheetId="14">#REF!</definedName>
    <definedName name="PROPOSAL" localSheetId="20">#REF!</definedName>
    <definedName name="PROPOSAL" localSheetId="22">#REF!</definedName>
    <definedName name="PROPOSAL" localSheetId="5">#REF!</definedName>
    <definedName name="PROPOSAL">#REF!</definedName>
    <definedName name="Province">#REF!</definedName>
    <definedName name="Pse">#REF!</definedName>
    <definedName name="Pso">#REF!</definedName>
    <definedName name="pt">#REF!</definedName>
    <definedName name="PT_A1">#REF!</definedName>
    <definedName name="PT_Duong" localSheetId="14">#REF!</definedName>
    <definedName name="PT_Duong">#REF!</definedName>
    <definedName name="ptbc">#REF!</definedName>
    <definedName name="ptdg">#REF!</definedName>
    <definedName name="PTDG_cau" localSheetId="14">#REF!</definedName>
    <definedName name="PTDG_cau">#REF!</definedName>
    <definedName name="ptdg_cong" localSheetId="14">#REF!</definedName>
    <definedName name="ptdg_cong">#REF!</definedName>
    <definedName name="PTDG_DCV">#REF!</definedName>
    <definedName name="ptdg_duong" localSheetId="14">#REF!</definedName>
    <definedName name="ptdg_duong">#REF!</definedName>
    <definedName name="ptdg_ke" localSheetId="14">#REF!</definedName>
    <definedName name="PTE">#REF!</definedName>
    <definedName name="PtichDTL" localSheetId="15">'14.ATGT'!PtichDTL</definedName>
    <definedName name="PtichDTL" localSheetId="5">#N/A</definedName>
    <definedName name="PtichDTL">'14.ATGT'!PtichDTL</definedName>
    <definedName name="Pu">#REF!</definedName>
    <definedName name="pvd">#REF!</definedName>
    <definedName name="pw">#REF!</definedName>
    <definedName name="q" localSheetId="14">#REF!</definedName>
    <definedName name="q">#REF!</definedName>
    <definedName name="Q__sè_721_Q__KH_T___27_5_03">__</definedName>
    <definedName name="Qc">#REF!</definedName>
    <definedName name="qd">#REF!</definedName>
    <definedName name="QDD">#REF!</definedName>
    <definedName name="qh0">#REF!</definedName>
    <definedName name="ql">#REF!</definedName>
    <definedName name="qlcan">#REF!</definedName>
    <definedName name="qp">#REF!</definedName>
    <definedName name="qtcgdII">#REF!</definedName>
    <definedName name="qtdm" localSheetId="14">#REF!</definedName>
    <definedName name="qtdm">#REF!</definedName>
    <definedName name="qtinh">#REF!</definedName>
    <definedName name="qttgdII">#REF!</definedName>
    <definedName name="QTY">#REF!</definedName>
    <definedName name="qu">#REF!</definedName>
    <definedName name="quangbinhquangtri">#REF!</definedName>
    <definedName name="Quantities">#REF!</definedName>
    <definedName name="qưe" localSheetId="20">#REF!</definedName>
    <definedName name="qưe" localSheetId="22">#REF!</definedName>
    <definedName name="qưe" localSheetId="5">#REF!</definedName>
    <definedName name="qưe">#REF!</definedName>
    <definedName name="QUY.1">#REF!</definedName>
    <definedName name="qx">#REF!</definedName>
    <definedName name="qx0">#REF!</definedName>
    <definedName name="qy">#REF!</definedName>
    <definedName name="r_">#REF!</definedName>
    <definedName name="R_mong">#REF!</definedName>
    <definedName name="Ra">#REF!</definedName>
    <definedName name="Ra_">#REF!</definedName>
    <definedName name="ra11p">#REF!</definedName>
    <definedName name="ra13p">#REF!</definedName>
    <definedName name="Racot">#REF!</definedName>
    <definedName name="rad">#REF!</definedName>
    <definedName name="Radam">#REF!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c_">#REF!</definedName>
    <definedName name="RC_frame">#REF!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_xlnm.Recorder" localSheetId="15">#REF!</definedName>
    <definedName name="_xlnm.Recorder" localSheetId="20">#REF!</definedName>
    <definedName name="_xlnm.Recorder" localSheetId="22">#REF!</definedName>
    <definedName name="_xlnm.Recorder" localSheetId="2">#REF!</definedName>
    <definedName name="_xlnm.Recorder" localSheetId="5">#REF!</definedName>
    <definedName name="_xlnm.Recorder">#REF!</definedName>
    <definedName name="RECOUT">#N/A</definedName>
    <definedName name="REG">#REF!</definedName>
    <definedName name="Region">#REF!</definedName>
    <definedName name="relay">#REF!</definedName>
    <definedName name="REP">#REF!</definedName>
    <definedName name="RF">#REF!</definedName>
    <definedName name="Rfa">#REF!</definedName>
    <definedName name="Rfn">#REF!</definedName>
    <definedName name="RFP003A" localSheetId="14">#REF!</definedName>
    <definedName name="RFP003A">#REF!</definedName>
    <definedName name="RFP003B" localSheetId="14">#REF!</definedName>
    <definedName name="RFP003B">#REF!</definedName>
    <definedName name="RFP003C" localSheetId="14">#REF!</definedName>
    <definedName name="RFP003C">#REF!</definedName>
    <definedName name="RFP003D" localSheetId="14">#REF!</definedName>
    <definedName name="RFP003D">#REF!</definedName>
    <definedName name="RFP003E" localSheetId="14">#REF!</definedName>
    <definedName name="RFP003E">#REF!</definedName>
    <definedName name="RFP003F" localSheetId="14">#REF!</definedName>
    <definedName name="RFP003F">#REF!</definedName>
    <definedName name="RGHGSD" hidden="1">{"'Sheet1'!$L$16"}</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IR">#REF!</definedName>
    <definedName name="River">#REF!</definedName>
    <definedName name="River_Code">#REF!</definedName>
    <definedName name="RLF">#REF!</definedName>
    <definedName name="RLKM">#REF!</definedName>
    <definedName name="RLL">#REF!</definedName>
    <definedName name="RLOM">#REF!</definedName>
    <definedName name="Rmm">#REF!</definedName>
    <definedName name="rn">#REF!</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pp">#REF!</definedName>
    <definedName name="rps">#REF!</definedName>
    <definedName name="rr">{"doi chieu doanh thhu.xls","sua 1 (4doan da).xls","KLDaMoCoi169.170000.xls"}</definedName>
    <definedName name="Rrpo">#REF!</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T">#REF!</definedName>
    <definedName name="Ru">#REF!</definedName>
    <definedName name="ruu">#REF!</definedName>
    <definedName name="ruv">#REF!</definedName>
    <definedName name="ruw">#REF!</definedName>
    <definedName name="rvu">#REF!</definedName>
    <definedName name="rvv">#REF!</definedName>
    <definedName name="rvw">#REF!</definedName>
    <definedName name="RWTPhi">#REF!</definedName>
    <definedName name="RWTPlo">#REF!</definedName>
    <definedName name="rwu">#REF!</definedName>
    <definedName name="rwv">#REF!</definedName>
    <definedName name="rww">#REF!</definedName>
    <definedName name="s">#REF!</definedName>
    <definedName name="s.">#REF!</definedName>
    <definedName name="S.dinh">640</definedName>
    <definedName name="S_">#REF!</definedName>
    <definedName name="s3tb">#REF!</definedName>
    <definedName name="s4tb">#REF!</definedName>
    <definedName name="s51.5">#REF!</definedName>
    <definedName name="s5tb">#REF!</definedName>
    <definedName name="s71.5">#REF!</definedName>
    <definedName name="s7tb">#REF!</definedName>
    <definedName name="salan200">#REF!</definedName>
    <definedName name="salan400">#REF!</definedName>
    <definedName name="san">#REF!</definedName>
    <definedName name="sand">#REF!</definedName>
    <definedName name="sat" localSheetId="14">#REF!</definedName>
    <definedName name="satt">#REF!</definedName>
    <definedName name="SBBK">#REF!</definedName>
    <definedName name="sbc">#REF!</definedName>
    <definedName name="scao98" localSheetId="14">#REF!</definedName>
    <definedName name="scao98">#REF!</definedName>
    <definedName name="SCCR">#REF!</definedName>
    <definedName name="SCDT">#REF!</definedName>
    <definedName name="SCH" localSheetId="14">#REF!</definedName>
    <definedName name="SCH">#REF!</definedName>
    <definedName name="SCT">#REF!</definedName>
    <definedName name="scv">#REF!</definedName>
    <definedName name="sd1p">#REF!</definedName>
    <definedName name="SDMONG">#REF!</definedName>
    <definedName name="Sdnn">#REF!</definedName>
    <definedName name="Sdnt">#REF!</definedName>
    <definedName name="sduong">#REF!</definedName>
    <definedName name="Sè">#REF!</definedName>
    <definedName name="Seg">#REF!</definedName>
    <definedName name="sencount" hidden="1">2</definedName>
    <definedName name="SFL">#REF!</definedName>
    <definedName name="SH">#REF!</definedName>
    <definedName name="SHALL">#REF!</definedName>
    <definedName name="SHDG">#REF!</definedName>
    <definedName name="Sheet1" localSheetId="14">#REF!</definedName>
    <definedName name="Sheet1">#REF!</definedName>
    <definedName name="Sheet3">BlankMacro1</definedName>
    <definedName name="sho" localSheetId="14">#REF!</definedName>
    <definedName name="sho">#REF!</definedName>
    <definedName name="sht1p">#REF!</definedName>
    <definedName name="sieucao" localSheetId="14">#REF!</definedName>
    <definedName name="sieucao">#REF!</definedName>
    <definedName name="SIGN">#REF!</definedName>
    <definedName name="SIZE" localSheetId="14">#REF!</definedName>
    <definedName name="SIZE">#REF!</definedName>
    <definedName name="skt">#REF!</definedName>
    <definedName name="SL">#REF!</definedName>
    <definedName name="SL_CRD">#REF!</definedName>
    <definedName name="SL_CRS">#REF!</definedName>
    <definedName name="SL_CS">#REF!</definedName>
    <definedName name="SL_DD">#REF!</definedName>
    <definedName name="SLF">#REF!</definedName>
    <definedName name="slg">#REF!</definedName>
    <definedName name="SLT">#REF!</definedName>
    <definedName name="SLVtu">#REF!</definedName>
    <definedName name="SM" localSheetId="14">#REF!</definedName>
    <definedName name="SM">#REF!</definedName>
    <definedName name="smax">#REF!</definedName>
    <definedName name="smax1">#REF!</definedName>
    <definedName name="SMBA">#REF!</definedName>
    <definedName name="SMK">#REF!</definedName>
    <definedName name="sn">#REF!</definedName>
    <definedName name="Sng">#REF!</definedName>
    <definedName name="soc3p">#REF!</definedName>
    <definedName name="sohieuthua">#REF!</definedName>
    <definedName name="soi">#REF!</definedName>
    <definedName name="soichon12">#REF!</definedName>
    <definedName name="soichon24">#REF!</definedName>
    <definedName name="soichon46">#REF!</definedName>
    <definedName name="SoilType">#REF!</definedName>
    <definedName name="solieu">#REF!</definedName>
    <definedName name="SONLA">#REF!</definedName>
    <definedName name="SORT" localSheetId="14">#REF!</definedName>
    <definedName name="SORT" localSheetId="20">#REF!</definedName>
    <definedName name="SORT" localSheetId="22">#REF!</definedName>
    <definedName name="SORT" localSheetId="5">#REF!</definedName>
    <definedName name="SORT">#REF!</definedName>
    <definedName name="SortName">#REF!</definedName>
    <definedName name="Sothutu">#REF!</definedName>
    <definedName name="SPAN">#REF!</definedName>
    <definedName name="SPAN_No">#REF!</definedName>
    <definedName name="Spanner_Auto_File">"C:\My Documents\tinh cdo.x2a"</definedName>
    <definedName name="SPEC" localSheetId="14">#REF!</definedName>
    <definedName name="SPEC" localSheetId="20">#REF!</definedName>
    <definedName name="SPEC" localSheetId="22">#REF!</definedName>
    <definedName name="SPEC" localSheetId="23">#REF!</definedName>
    <definedName name="SPEC" localSheetId="5">#REF!</definedName>
    <definedName name="SPEC">#REF!</definedName>
    <definedName name="SpecialPrice" hidden="1">#REF!</definedName>
    <definedName name="SPECSUMMARY" localSheetId="14">#REF!</definedName>
    <definedName name="SPECSUMMARY" localSheetId="20">#REF!</definedName>
    <definedName name="SPECSUMMARY" localSheetId="22">#REF!</definedName>
    <definedName name="SPECSUMMARY" localSheetId="23">#REF!</definedName>
    <definedName name="SPECSUMMARY" localSheetId="5">#REF!</definedName>
    <definedName name="SPECSUMMARY">#REF!</definedName>
    <definedName name="spk1p">#REF!</definedName>
    <definedName name="Sprack">#REF!</definedName>
    <definedName name="SRT" localSheetId="14">#REF!</definedName>
    <definedName name="srtg">#REF!</definedName>
    <definedName name="ss">BlankMacro1</definedName>
    <definedName name="sss">#REF!</definedName>
    <definedName name="ST">#REF!</definedName>
    <definedName name="st1p">#REF!</definedName>
    <definedName name="start" localSheetId="14">#REF!</definedName>
    <definedName name="start" localSheetId="20">#REF!</definedName>
    <definedName name="start" localSheetId="22">#REF!</definedName>
    <definedName name="start" localSheetId="5">#REF!</definedName>
    <definedName name="start">#REF!</definedName>
    <definedName name="Start_1" localSheetId="14">#REF!</definedName>
    <definedName name="Start_1" localSheetId="20">#REF!</definedName>
    <definedName name="Start_1" localSheetId="22">#REF!</definedName>
    <definedName name="Start_1" localSheetId="5">#REF!</definedName>
    <definedName name="Start_1">#REF!</definedName>
    <definedName name="Start_10" localSheetId="14">#REF!</definedName>
    <definedName name="Start_10" localSheetId="20">#REF!</definedName>
    <definedName name="Start_10" localSheetId="22">#REF!</definedName>
    <definedName name="Start_10" localSheetId="5">#REF!</definedName>
    <definedName name="Start_10">#REF!</definedName>
    <definedName name="Start_11" localSheetId="14">#REF!</definedName>
    <definedName name="Start_11" localSheetId="20">#REF!</definedName>
    <definedName name="Start_11" localSheetId="22">#REF!</definedName>
    <definedName name="Start_11" localSheetId="5">#REF!</definedName>
    <definedName name="Start_11">#REF!</definedName>
    <definedName name="Start_12" localSheetId="14">#REF!</definedName>
    <definedName name="Start_12" localSheetId="20">#REF!</definedName>
    <definedName name="Start_12" localSheetId="22">#REF!</definedName>
    <definedName name="Start_12" localSheetId="5">#REF!</definedName>
    <definedName name="Start_12">#REF!</definedName>
    <definedName name="Start_13" localSheetId="14">#REF!</definedName>
    <definedName name="Start_13" localSheetId="20">#REF!</definedName>
    <definedName name="Start_13" localSheetId="22">#REF!</definedName>
    <definedName name="Start_13" localSheetId="5">#REF!</definedName>
    <definedName name="Start_13">#REF!</definedName>
    <definedName name="Start_2" localSheetId="14">#REF!</definedName>
    <definedName name="Start_2" localSheetId="20">#REF!</definedName>
    <definedName name="Start_2" localSheetId="22">#REF!</definedName>
    <definedName name="Start_2" localSheetId="5">#REF!</definedName>
    <definedName name="Start_2">#REF!</definedName>
    <definedName name="Start_3" localSheetId="14">#REF!</definedName>
    <definedName name="Start_3" localSheetId="20">#REF!</definedName>
    <definedName name="Start_3" localSheetId="22">#REF!</definedName>
    <definedName name="Start_3" localSheetId="5">#REF!</definedName>
    <definedName name="Start_3">#REF!</definedName>
    <definedName name="Start_4" localSheetId="14">#REF!</definedName>
    <definedName name="Start_4" localSheetId="20">#REF!</definedName>
    <definedName name="Start_4" localSheetId="22">#REF!</definedName>
    <definedName name="Start_4" localSheetId="5">#REF!</definedName>
    <definedName name="Start_4">#REF!</definedName>
    <definedName name="Start_5" localSheetId="14">#REF!</definedName>
    <definedName name="Start_5" localSheetId="20">#REF!</definedName>
    <definedName name="Start_5" localSheetId="22">#REF!</definedName>
    <definedName name="Start_5" localSheetId="5">#REF!</definedName>
    <definedName name="Start_5">#REF!</definedName>
    <definedName name="Start_6" localSheetId="14">#REF!</definedName>
    <definedName name="Start_6" localSheetId="20">#REF!</definedName>
    <definedName name="Start_6" localSheetId="22">#REF!</definedName>
    <definedName name="Start_6" localSheetId="5">#REF!</definedName>
    <definedName name="Start_6">#REF!</definedName>
    <definedName name="Start_7" localSheetId="14">#REF!</definedName>
    <definedName name="Start_7" localSheetId="20">#REF!</definedName>
    <definedName name="Start_7" localSheetId="22">#REF!</definedName>
    <definedName name="Start_7" localSheetId="5">#REF!</definedName>
    <definedName name="Start_7">#REF!</definedName>
    <definedName name="Start_8" localSheetId="14">#REF!</definedName>
    <definedName name="Start_8" localSheetId="20">#REF!</definedName>
    <definedName name="Start_8" localSheetId="22">#REF!</definedName>
    <definedName name="Start_8" localSheetId="5">#REF!</definedName>
    <definedName name="Start_8">#REF!</definedName>
    <definedName name="Start_9" localSheetId="14">#REF!</definedName>
    <definedName name="Start_9" localSheetId="20">#REF!</definedName>
    <definedName name="Start_9" localSheetId="22">#REF!</definedName>
    <definedName name="Start_9" localSheetId="5">#REF!</definedName>
    <definedName name="Start_9">#REF!</definedName>
    <definedName name="State">#REF!</definedName>
    <definedName name="Stck.">#REF!</definedName>
    <definedName name="STEEL">#REF!</definedName>
    <definedName name="stor">#REF!</definedName>
    <definedName name="STRES_MiD" localSheetId="14">#REF!</definedName>
    <definedName name="struc_analy" localSheetId="14">#REF!</definedName>
    <definedName name="Stt">#REF!</definedName>
    <definedName name="SU">#REF!</definedName>
    <definedName name="Sua">BlankMacro1</definedName>
    <definedName name="sub">#REF!</definedName>
    <definedName name="SUL">#REF!</definedName>
    <definedName name="sum">#REF!,#REF!</definedName>
    <definedName name="SUMITOMO" localSheetId="14">#REF!</definedName>
    <definedName name="SUMITOMO">#REF!</definedName>
    <definedName name="SUMITOMO_GT" localSheetId="14">#REF!</definedName>
    <definedName name="SUMITOMO_GT">#REF!</definedName>
    <definedName name="SUMMARY" localSheetId="14">#REF!</definedName>
    <definedName name="SUMMARY" localSheetId="20">#REF!</definedName>
    <definedName name="SUMMARY" localSheetId="22">#REF!</definedName>
    <definedName name="SUMMARY" localSheetId="23">#REF!</definedName>
    <definedName name="SUMMARY" localSheetId="5">#REF!</definedName>
    <definedName name="SUMMARY">#REF!</definedName>
    <definedName name="sumTB">#REF!</definedName>
    <definedName name="sumXL">#REF!</definedName>
    <definedName name="sur">#REF!</definedName>
    <definedName name="SVC" localSheetId="14">#REF!</definedName>
    <definedName name="SVC">#REF!</definedName>
    <definedName name="SW">#REF!</definedName>
    <definedName name="SX_Lapthao_khungV_Sdao">#REF!</definedName>
    <definedName name="T" localSheetId="20">#REF!</definedName>
    <definedName name="T" localSheetId="22">#REF!</definedName>
    <definedName name="T" localSheetId="5">#REF!</definedName>
    <definedName name="T">#REF!</definedName>
    <definedName name="t..">#REF!</definedName>
    <definedName name="T.nhËp">#REF!</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101p">#REF!</definedName>
    <definedName name="t103p">#REF!</definedName>
    <definedName name="t10nc1p">#REF!</definedName>
    <definedName name="t10vl1p">#REF!</definedName>
    <definedName name="t121p">#REF!</definedName>
    <definedName name="t123p">#REF!</definedName>
    <definedName name="T12vc">#REF!</definedName>
    <definedName name="t141p">#REF!</definedName>
    <definedName name="t143p">#REF!</definedName>
    <definedName name="t14nc3p">#REF!</definedName>
    <definedName name="t14vl3p">#REF!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#REF!</definedName>
    <definedName name="TANANH">#REF!</definedName>
    <definedName name="Tang">100</definedName>
    <definedName name="Täng_kinh_phÏ_x_y_l_p">#REF!</definedName>
    <definedName name="TANK">#REF!</definedName>
    <definedName name="taukeo150">#REF!</definedName>
    <definedName name="taun">#REF!</definedName>
    <definedName name="TaxTV">10%</definedName>
    <definedName name="TaxXL">5%</definedName>
    <definedName name="TB_CS">#REF!</definedName>
    <definedName name="TB_TBA">#REF!</definedName>
    <definedName name="tba" localSheetId="14">#REF!</definedName>
    <definedName name="TBA">#REF!</definedName>
    <definedName name="tbl_ProdInfo" hidden="1">#REF!</definedName>
    <definedName name="tbmc">#REF!</definedName>
    <definedName name="TBSGP">#REF!</definedName>
    <definedName name="tbtram">#REF!</definedName>
    <definedName name="TBXD">#REF!</definedName>
    <definedName name="TC">#REF!</definedName>
    <definedName name="tc_1">#REF!</definedName>
    <definedName name="tc_2">#REF!</definedName>
    <definedName name="TC_NHANH1">#REF!</definedName>
    <definedName name="Tchuan" localSheetId="14">#REF!</definedName>
    <definedName name="Tchuan">#REF!</definedName>
    <definedName name="td10vl">#REF!</definedName>
    <definedName name="td12nc">#REF!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DAKT">#REF!</definedName>
    <definedName name="tdia" localSheetId="14">#REF!</definedName>
    <definedName name="tdia">#REF!</definedName>
    <definedName name="TdinhQT">#REF!</definedName>
    <definedName name="tdnc1p">#REF!</definedName>
    <definedName name="tdo">#REF!</definedName>
    <definedName name="TDT">#REF!</definedName>
    <definedName name="TDTDT">#REF!</definedName>
    <definedName name="TDTKKT">#REF!</definedName>
    <definedName name="tdtr2cnc">#REF!</definedName>
    <definedName name="tdtr2cvl">#REF!</definedName>
    <definedName name="tdvl1p">#REF!</definedName>
    <definedName name="te">#REF!</definedName>
    <definedName name="tecnuoc5">#REF!</definedName>
    <definedName name="temp">#REF!</definedName>
    <definedName name="Temp_Br">#REF!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goi">#REF!</definedName>
    <definedName name="TenHMuc">#REF!</definedName>
    <definedName name="TenVtu">#REF!</definedName>
    <definedName name="tenvung">#REF!</definedName>
    <definedName name="test">#REF!</definedName>
    <definedName name="text">#REF!,#REF!,#REF!,#REF!,#REF!</definedName>
    <definedName name="TGLS">#REF!</definedName>
    <definedName name="TGN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inh">#REF!</definedName>
    <definedName name="TH_VKHNN">#REF!</definedName>
    <definedName name="tha" localSheetId="14" hidden="1">{"'Sheet1'!$L$16"}</definedName>
    <definedName name="tha" hidden="1">{"'Sheet1'!$L$16"}</definedName>
    <definedName name="thai" localSheetId="14">#REF!</definedName>
    <definedName name="thai">#REF!</definedName>
    <definedName name="thaibinh">#REF!</definedName>
    <definedName name="Thang">#REF!</definedName>
    <definedName name="Thang_Long" localSheetId="14">#REF!</definedName>
    <definedName name="Thang_Long">#REF!</definedName>
    <definedName name="Thang_Long_GT" localSheetId="14">#REF!</definedName>
    <definedName name="Thang_Long_GT">#REF!</definedName>
    <definedName name="thanh">#REF!</definedName>
    <definedName name="Thanh_CT">#REF!</definedName>
    <definedName name="Thanh_LC_tayvin">#REF!</definedName>
    <definedName name="thanhdul">#REF!</definedName>
    <definedName name="thanhhoa">#REF!</definedName>
    <definedName name="thanhtien">#REF!</definedName>
    <definedName name="Thautinh">#REF!</definedName>
    <definedName name="ÞBM">#REF!</definedName>
    <definedName name="THchon">#REF!</definedName>
    <definedName name="Þcot">#REF!</definedName>
    <definedName name="ÞCTd4">#REF!</definedName>
    <definedName name="ÞCTt4">#REF!</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P_D32">#REF!</definedName>
    <definedName name="thepban">#REF!</definedName>
    <definedName name="ThepDinh">#REF!</definedName>
    <definedName name="thepgoc25_60">#REF!</definedName>
    <definedName name="thepgoc63_75">#REF!</definedName>
    <definedName name="thepgoc80_100">#REF!</definedName>
    <definedName name="thepma">10500</definedName>
    <definedName name="thepnaphl">#REF!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inhPhiToanBo">#REF!</definedName>
    <definedName name="thkp3">#REF!</definedName>
    <definedName name="Þmong">#REF!</definedName>
    <definedName name="ÞNXoldk">#REF!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t">#REF!</definedName>
    <definedName name="Thu.von.dot1">#REF!</definedName>
    <definedName name="Thu.von.dot2">#REF!</definedName>
    <definedName name="Thu.von.dot3">#REF!</definedName>
    <definedName name="Thu.von.dot4">#REF!</definedName>
    <definedName name="Thu.von.dot5">#REF!</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þuggh">#REF!</definedName>
    <definedName name="thuocno">#REF!</definedName>
    <definedName name="Thuvondot5">#REF!</definedName>
    <definedName name="TI">#REF!</definedName>
    <definedName name="Tien" localSheetId="14">#REF!</definedName>
    <definedName name="Tien">#REF!</definedName>
    <definedName name="TIENKQKD">#REF!</definedName>
    <definedName name="TIENLUONG">#REF!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_cong">#REF!</definedName>
    <definedName name="Tim_lan_xuat_hien_duong">#REF!</definedName>
    <definedName name="tim_xuat_hien" localSheetId="14">#REF!</definedName>
    <definedName name="tim_xuat_hien">#REF!</definedName>
    <definedName name="tinhqd">#REF!</definedName>
    <definedName name="TIT">#REF!</definedName>
    <definedName name="TITAN">#REF!</definedName>
    <definedName name="TK">#REF!</definedName>
    <definedName name="TKP">#REF!</definedName>
    <definedName name="TKYB">"TKYB"</definedName>
    <definedName name="TL_PB">#REF!</definedName>
    <definedName name="TLAC120">#REF!</definedName>
    <definedName name="TLAC35">#REF!</definedName>
    <definedName name="TLAC50">#REF!</definedName>
    <definedName name="TLAC70">#REF!</definedName>
    <definedName name="TLAC95">#REF!</definedName>
    <definedName name="Tle">#REF!</definedName>
    <definedName name="Tle_1">#REF!</definedName>
    <definedName name="TLP" hidden="1">{#N/A,#N/A,FALSE,"Chi tiÆt"}</definedName>
    <definedName name="TLPMG" hidden="1">{"'Sheet1'!$L$16"}</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_DZHT">#REF!</definedName>
    <definedName name="toadocap">#REF!</definedName>
    <definedName name="Toanbo">#REF!</definedName>
    <definedName name="toi5t">#REF!</definedName>
    <definedName name="tole">#REF!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may">#REF!</definedName>
    <definedName name="tongnc">#REF!</definedName>
    <definedName name="tongthep">#REF!</definedName>
    <definedName name="tongthetich">#REF!</definedName>
    <definedName name="tongvl">#REF!</definedName>
    <definedName name="Tonmai">#REF!</definedName>
    <definedName name="TOP">#REF!</definedName>
    <definedName name="TOT_PR_1">#REF!</definedName>
    <definedName name="TOT_PR_2">#REF!</definedName>
    <definedName name="TOT_PR_3">#REF!</definedName>
    <definedName name="TOT_PR_4">#REF!</definedName>
    <definedName name="TOTAL">#REF!</definedName>
    <definedName name="TotalLOSS">#REF!</definedName>
    <definedName name="totbtoi">#REF!</definedName>
    <definedName name="tp">#REF!</definedName>
    <definedName name="TPLRP" localSheetId="14">#REF!</definedName>
    <definedName name="TPLRP">#REF!</definedName>
    <definedName name="tr_">#REF!</definedName>
    <definedName name="Tra_Cot" localSheetId="14">#REF!</definedName>
    <definedName name="Tra_Cot">#REF!</definedName>
    <definedName name="Tra_DM_su_dung" localSheetId="14">#REF!</definedName>
    <definedName name="Tra_DM_su_dung">#REF!</definedName>
    <definedName name="Tra_don_gia_KS" localSheetId="14">#REF!</definedName>
    <definedName name="Tra_don_gia_KS">#REF!</definedName>
    <definedName name="Tra_DTCT" localSheetId="14">#REF!</definedName>
    <definedName name="Tra_DTCT">#REF!</definedName>
    <definedName name="Tra_gia">#REF!</definedName>
    <definedName name="Tra_gtxl_cong">#REF!</definedName>
    <definedName name="Tra_T_le_1">#REF!</definedName>
    <definedName name="Tra_ten_cong" localSheetId="14">#REF!</definedName>
    <definedName name="Tra_ten_cong">#REF!</definedName>
    <definedName name="Tra_tim_hang_mucPT_trung" localSheetId="14">#REF!</definedName>
    <definedName name="Tra_tim_hang_mucPT_trung">#REF!</definedName>
    <definedName name="Tra_TL">#REF!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L">#REF!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 localSheetId="14">#REF!</definedName>
    <definedName name="TRADE2">#REF!</definedName>
    <definedName name="TraK">#REF!</definedName>
    <definedName name="tramatcong1">#REF!</definedName>
    <definedName name="tramatcong2">#REF!</definedName>
    <definedName name="trambt60">#REF!</definedName>
    <definedName name="tranhietdo">#REF!</definedName>
    <definedName name="tratyle">#REF!</definedName>
    <definedName name="TRAvH">#REF!</definedName>
    <definedName name="TRAVL">#REF!</definedName>
    <definedName name="TRISO">#REF!</definedName>
    <definedName name="Trô_P1" localSheetId="14">#REF!</definedName>
    <definedName name="Trô_P1">#REF!</definedName>
    <definedName name="Trô_P10" localSheetId="14">#REF!</definedName>
    <definedName name="Trô_P10">#REF!</definedName>
    <definedName name="Trô_P11" localSheetId="14">#REF!</definedName>
    <definedName name="Trô_P11">#REF!</definedName>
    <definedName name="Trô_P2" localSheetId="14">#REF!</definedName>
    <definedName name="Trô_P2">#REF!</definedName>
    <definedName name="Trô_P3" localSheetId="14">#REF!</definedName>
    <definedName name="Trô_P3">#REF!</definedName>
    <definedName name="Trô_P4" localSheetId="14">#REF!</definedName>
    <definedName name="Trô_P4">#REF!</definedName>
    <definedName name="Trô_P5" localSheetId="14">#REF!</definedName>
    <definedName name="Trô_P5">#REF!</definedName>
    <definedName name="Trô_P6" localSheetId="14">#REF!</definedName>
    <definedName name="Trô_P6">#REF!</definedName>
    <definedName name="Trô_P7" localSheetId="14">#REF!</definedName>
    <definedName name="Trô_P7">#REF!</definedName>
    <definedName name="Trô_P8" localSheetId="14">#REF!</definedName>
    <definedName name="Trô_P8">#REF!</definedName>
    <definedName name="Trô_P9" localSheetId="14">#REF!</definedName>
    <definedName name="Trô_P9">#REF!</definedName>
    <definedName name="tron250">#REF!</definedName>
    <definedName name="tron25th">#REF!</definedName>
    <definedName name="tron60th">#REF!</definedName>
    <definedName name="tronbt250">#REF!</definedName>
    <definedName name="tronvua250">#REF!</definedName>
    <definedName name="trt">#REF!</definedName>
    <definedName name="tru_can">#REF!</definedName>
    <definedName name="trung" localSheetId="14">{"Thuxm2.xls","Sheet1"}</definedName>
    <definedName name="ts">#REF!</definedName>
    <definedName name="tsI">#REF!</definedName>
    <definedName name="TT" localSheetId="14">#REF!</definedName>
    <definedName name="TT">#REF!</definedName>
    <definedName name="TT_1P">#REF!</definedName>
    <definedName name="TT_3p">#REF!</definedName>
    <definedName name="ttao">#REF!</definedName>
    <definedName name="ttbt">#REF!</definedName>
    <definedName name="TTCto" localSheetId="14">#REF!</definedName>
    <definedName name="TTCto">#REF!</definedName>
    <definedName name="TTDD1P">#REF!</definedName>
    <definedName name="TTDKKH">#REF!</definedName>
    <definedName name="TTDZ" localSheetId="14">#REF!</definedName>
    <definedName name="TTDZ">#REF!</definedName>
    <definedName name="TTDZ04" localSheetId="14">#REF!</definedName>
    <definedName name="TTDZ04">#REF!</definedName>
    <definedName name="TTDZ35">#REF!</definedName>
    <definedName name="tthi" localSheetId="14">#REF!</definedName>
    <definedName name="tthi">#REF!</definedName>
    <definedName name="ttinh">#REF!</definedName>
    <definedName name="tto">#REF!</definedName>
    <definedName name="ttop" localSheetId="14">#REF!</definedName>
    <definedName name="ttoxtp">#REF!</definedName>
    <definedName name="ttronmk">#REF!</definedName>
    <definedName name="tttt">#REF!</definedName>
    <definedName name="TTVAn5">#REF!</definedName>
    <definedName name="Tuong_chan">#REF!</definedName>
    <definedName name="Tuong_dau_HD">#REF!</definedName>
    <definedName name="Tuvan">#REF!</definedName>
    <definedName name="tuyen">#REF!</definedName>
    <definedName name="tuyennhanh" hidden="1">{"'Sheet1'!$L$16"}</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GS">#REF!</definedName>
    <definedName name="TW" localSheetId="20">#REF!</definedName>
    <definedName name="TW" localSheetId="22">#REF!</definedName>
    <definedName name="TW" localSheetId="5">#REF!</definedName>
    <definedName name="TW">#REF!</definedName>
    <definedName name="Ty_gia">#REF!</definedName>
    <definedName name="Ty_gia_yen">#REF!</definedName>
    <definedName name="ty_le" localSheetId="14">#REF!</definedName>
    <definedName name="ty_le">#REF!</definedName>
    <definedName name="Ty_Le_1">#REF!</definedName>
    <definedName name="ty_le_2">#REF!</definedName>
    <definedName name="ty_le_3">#REF!</definedName>
    <definedName name="ty_le_BTN" localSheetId="14">#REF!</definedName>
    <definedName name="ty_le_BTN">#REF!</definedName>
    <definedName name="Ty_le1" localSheetId="14">#REF!</definedName>
    <definedName name="Ty_le1">#REF!</definedName>
    <definedName name="tyle">#REF!</definedName>
    <definedName name="tyle2">#REF!</definedName>
    <definedName name="Type_1">#REF!</definedName>
    <definedName name="Type_2">#REF!</definedName>
    <definedName name="TYT">BlankMacro1</definedName>
    <definedName name="u">#REF!</definedName>
    <definedName name="U_tien">#REF!</definedName>
    <definedName name="Ucoc">#REF!</definedName>
    <definedName name="UNIT">#REF!</definedName>
    <definedName name="Unit_Price">#REF!</definedName>
    <definedName name="unitt">BlankMacro1</definedName>
    <definedName name="UNL">#REF!</definedName>
    <definedName name="UP">#REF!,#REF!,#REF!,#REF!,#REF!,#REF!,#REF!,#REF!,#REF!,#REF!,#REF!</definedName>
    <definedName name="upnoc">#REF!</definedName>
    <definedName name="upperlowlandlimit">#REF!</definedName>
    <definedName name="USCT">#REF!</definedName>
    <definedName name="USCTKU">#REF!</definedName>
    <definedName name="USKC">#REF!</definedName>
    <definedName name="USNC">#REF!</definedName>
    <definedName name="ut">BlankMacro1</definedName>
    <definedName name="UT_1">#REF!</definedName>
    <definedName name="UT1_373">#REF!</definedName>
    <definedName name="uu">#REF!</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#N/A</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IF(Loan_Amount*Interest_Rate*Loan_Years*Loan_Start&gt;0,1,0)</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RIINST" localSheetId="14">#REF!</definedName>
    <definedName name="VARIINST" localSheetId="20">#REF!</definedName>
    <definedName name="VARIINST" localSheetId="22">#REF!</definedName>
    <definedName name="VARIINST" localSheetId="5">#REF!</definedName>
    <definedName name="VARIINST">#REF!</definedName>
    <definedName name="VARIPURC" localSheetId="14">#REF!</definedName>
    <definedName name="VARIPURC" localSheetId="20">#REF!</definedName>
    <definedName name="VARIPURC" localSheetId="22">#REF!</definedName>
    <definedName name="VARIPURC" localSheetId="5">#REF!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Khac">#REF!</definedName>
    <definedName name="Vattu">#REF!</definedName>
    <definedName name="vbtchongnuocm300">#REF!</definedName>
    <definedName name="vbtm150">#REF!</definedName>
    <definedName name="vbtm300">#REF!</definedName>
    <definedName name="vbtm400">#REF!</definedName>
    <definedName name="vc">#REF!</definedName>
    <definedName name="VCC">#REF!</definedName>
    <definedName name="vccat0.4" localSheetId="14">#REF!</definedName>
    <definedName name="vccat0.4">#REF!</definedName>
    <definedName name="vccatv">#REF!</definedName>
    <definedName name="vccot">#REF!</definedName>
    <definedName name="vccot0.4" localSheetId="14">#REF!</definedName>
    <definedName name="vccot0.4">#REF!</definedName>
    <definedName name="vccot35">#REF!</definedName>
    <definedName name="vccott">#REF!</definedName>
    <definedName name="vccottt">#REF!</definedName>
    <definedName name="VCD" localSheetId="14">#REF!</definedName>
    <definedName name="VCD">#REF!</definedName>
    <definedName name="vcda0.4" localSheetId="14">#REF!</definedName>
    <definedName name="vcda0.4">#REF!</definedName>
    <definedName name="vcdatc2">#REF!</definedName>
    <definedName name="vcdatc3">#REF!</definedName>
    <definedName name="vcdc">#REF!</definedName>
    <definedName name="VCDC400" localSheetId="14">#REF!</definedName>
    <definedName name="VCDC400">#REF!</definedName>
    <definedName name="vcdctc">#REF!</definedName>
    <definedName name="vcdungcu0.4" localSheetId="14">#REF!</definedName>
    <definedName name="vcdungcu0.4">#REF!</definedName>
    <definedName name="vcg">#REF!</definedName>
    <definedName name="vcgo0.4" localSheetId="14">#REF!</definedName>
    <definedName name="vcgo0.4">#REF!</definedName>
    <definedName name="VCHT">#REF!</definedName>
    <definedName name="vcn">#REF!</definedName>
    <definedName name="vcnuoc0.4" localSheetId="14">#REF!</definedName>
    <definedName name="vcnuoc0.4">#REF!</definedName>
    <definedName name="vcoto" hidden="1">{"'Sheet1'!$L$16"}</definedName>
    <definedName name="VCP">#REF!</definedName>
    <definedName name="vcp2ma">#REF!</definedName>
    <definedName name="vcp2shtk">#REF!</definedName>
    <definedName name="vcpk">#REF!</definedName>
    <definedName name="VCS" localSheetId="14">#REF!</definedName>
    <definedName name="VCS">#REF!</definedName>
    <definedName name="vcsat0.4" localSheetId="14">#REF!</definedName>
    <definedName name="vcsat0.4">#REF!</definedName>
    <definedName name="vct">#REF!</definedName>
    <definedName name="vctb">#REF!</definedName>
    <definedName name="vctmong">#REF!</definedName>
    <definedName name="VCTT">#REF!</definedName>
    <definedName name="vcxa">#REF!</definedName>
    <definedName name="vcxi">#REF!</definedName>
    <definedName name="vcxm0.4" localSheetId="14">#REF!</definedName>
    <definedName name="vcxm0.4">#REF!</definedName>
    <definedName name="vd" localSheetId="14">#REF!</definedName>
    <definedName name="VD">#REF!</definedName>
    <definedName name="vd3p">#REF!</definedName>
    <definedName name="Vfri">#REF!</definedName>
    <definedName name="vgio">#REF!</definedName>
    <definedName name="vgk">#REF!</definedName>
    <definedName name="vgt">#REF!</definedName>
    <definedName name="VH" hidden="1">{"'Sheet1'!$L$16"}</definedName>
    <definedName name="Viet" hidden="1">{"'Sheet1'!$L$16"}</definedName>
    <definedName name="VIEW">#REF!</definedName>
    <definedName name="vk">#REF!</definedName>
    <definedName name="vkcauthang">#REF!</definedName>
    <definedName name="vkds">#REF!</definedName>
    <definedName name="vksan">#REF!</definedName>
    <definedName name="vktc">#REF!</definedName>
    <definedName name="vl">#REF!</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thepnaphl">#REF!</definedName>
    <definedName name="vltram">#REF!</definedName>
    <definedName name="VLxaydung">#REF!</definedName>
    <definedName name="Vn_fri">#REF!</definedName>
    <definedName name="Von.KL">#REF!</definedName>
    <definedName name="vr3p">#REF!</definedName>
    <definedName name="Vs">#REF!</definedName>
    <definedName name="VT">#REF!</definedName>
    <definedName name="vthang">#REF!</definedName>
    <definedName name="vtu">#REF!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bc">#REF!</definedName>
    <definedName name="vungz">#REF!</definedName>
    <definedName name="vvv">#REF!</definedName>
    <definedName name="vx" hidden="1">{"'Sheet1'!$L$16"}</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uan">#REF!</definedName>
    <definedName name="W" localSheetId="14">#REF!</definedName>
    <definedName name="W" localSheetId="20">#REF!</definedName>
    <definedName name="W" localSheetId="22">#REF!</definedName>
    <definedName name="W" localSheetId="5">#REF!</definedName>
    <definedName name="W">#REF!</definedName>
    <definedName name="W_Class1">#REF!</definedName>
    <definedName name="W_Class2">#REF!</definedName>
    <definedName name="W_Class3">#REF!</definedName>
    <definedName name="W_Class4">#REF!</definedName>
    <definedName name="W_Class5">#REF!</definedName>
    <definedName name="W13Y2212">#REF!</definedName>
    <definedName name="wat" localSheetId="14">#REF!</definedName>
    <definedName name="Wat_tec">#REF!</definedName>
    <definedName name="watertruck">#REF!</definedName>
    <definedName name="watin" localSheetId="14">#REF!</definedName>
    <definedName name="Wb" localSheetId="14">#REF!</definedName>
    <definedName name="wb">#REF!</definedName>
    <definedName name="wbe" localSheetId="14">#REF!</definedName>
    <definedName name="Wc" localSheetId="14">#REF!</definedName>
    <definedName name="wcip" localSheetId="14">#REF!</definedName>
    <definedName name="wcipin" localSheetId="14">#REF!</definedName>
    <definedName name="wcurb" localSheetId="14">#REF!</definedName>
    <definedName name="WD">#REF!</definedName>
    <definedName name="Wdaymong">#REF!</definedName>
    <definedName name="WIRE1">5</definedName>
    <definedName name="wl">#REF!</definedName>
    <definedName name="wpav" localSheetId="14">#REF!</definedName>
    <definedName name="Wpavin" localSheetId="14">#REF!</definedName>
    <definedName name="WPF">#REF!</definedName>
    <definedName name="wrail" localSheetId="14">#REF!</definedName>
    <definedName name="wrn.chi._.tiÆt." localSheetId="14" hidden="1">{#N/A,#N/A,FALSE,"Chi tiÆt"}</definedName>
    <definedName name="Ws">#REF!</definedName>
    <definedName name="wsel" localSheetId="14">#REF!</definedName>
    <definedName name="Wss">#REF!</definedName>
    <definedName name="Wst">#REF!</definedName>
    <definedName name="Wt" localSheetId="14">#REF!</definedName>
    <definedName name="wt">#REF!</definedName>
    <definedName name="wup">#REF!</definedName>
    <definedName name="WW">#N/A</definedName>
    <definedName name="Wzb">#REF!</definedName>
    <definedName name="Wzt">#REF!</definedName>
    <definedName name="X" localSheetId="14">#REF!</definedName>
    <definedName name="X" localSheetId="20">#REF!</definedName>
    <definedName name="X" localSheetId="22">#REF!</definedName>
    <definedName name="X" localSheetId="23">#REF!</definedName>
    <definedName name="X" localSheetId="5">#REF!</definedName>
    <definedName name="X">#REF!</definedName>
    <definedName name="X_">#REF!</definedName>
    <definedName name="X0.4" localSheetId="14">#REF!</definedName>
    <definedName name="X0.4">#REF!</definedName>
    <definedName name="x1_">#REF!</definedName>
    <definedName name="x1pind">#REF!</definedName>
    <definedName name="X1pINDvc">#REF!</definedName>
    <definedName name="x1ping">#REF!</definedName>
    <definedName name="X1pINGvc">#REF!</definedName>
    <definedName name="x1pint">#REF!</definedName>
    <definedName name="x2_">#REF!</definedName>
    <definedName name="xa" localSheetId="14">#REF!</definedName>
    <definedName name="Xa">#REF!</definedName>
    <definedName name="XayLapKhac">#REF!</definedName>
    <definedName name="XB_80" localSheetId="14">#REF!</definedName>
    <definedName name="XB_80">#REF!</definedName>
    <definedName name="XBCNCKT">5600</definedName>
    <definedName name="xc">#REF!</definedName>
    <definedName name="XCCT">0.5</definedName>
    <definedName name="xd0.6" localSheetId="14">#REF!</definedName>
    <definedName name="xd0.6">#REF!</definedName>
    <definedName name="xd1.3" localSheetId="14">#REF!</definedName>
    <definedName name="xd1.3">#REF!</definedName>
    <definedName name="xd1.5" localSheetId="14">#REF!</definedName>
    <definedName name="xd1.5">#REF!</definedName>
    <definedName name="xdd">#REF!</definedName>
    <definedName name="XDDHT">#REF!</definedName>
    <definedName name="xelaodam">#REF!</definedName>
    <definedName name="xethung10t">#REF!</definedName>
    <definedName name="xetreo">#REF!</definedName>
    <definedName name="xfco">#REF!</definedName>
    <definedName name="xfco3p">#REF!</definedName>
    <definedName name="xfcotnc">#REF!</definedName>
    <definedName name="xfcotvl">#REF!</definedName>
    <definedName name="xgc100">#REF!</definedName>
    <definedName name="xgc150">#REF!</definedName>
    <definedName name="xgc200">#REF!</definedName>
    <definedName name="xh" localSheetId="14">#REF!</definedName>
    <definedName name="xh">#REF!</definedName>
    <definedName name="xhn">#REF!</definedName>
    <definedName name="xi">#REF!</definedName>
    <definedName name="xig">#REF!</definedName>
    <definedName name="xig1">#REF!</definedName>
    <definedName name="xig1p">#REF!</definedName>
    <definedName name="xig3p">#REF!</definedName>
    <definedName name="xignc3p">#REF!</definedName>
    <definedName name="XIGvc">#REF!</definedName>
    <definedName name="xigvl3p">#REF!</definedName>
    <definedName name="XII200" localSheetId="14">#REF!</definedName>
    <definedName name="XII200">#REF!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c">#REF!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c">#REF!</definedName>
    <definedName name="xitvl3p">#REF!</definedName>
    <definedName name="xk">#REF!</definedName>
    <definedName name="xk0.6" localSheetId="14">#REF!</definedName>
    <definedName name="xk0.6">#REF!</definedName>
    <definedName name="xk1.3" localSheetId="14">#REF!</definedName>
    <definedName name="xk1.3">#REF!</definedName>
    <definedName name="xk1.5" localSheetId="14">#REF!</definedName>
    <definedName name="xk1.5">#REF!</definedName>
    <definedName name="xkich">#REF!</definedName>
    <definedName name="xl" localSheetId="14">#REF!</definedName>
    <definedName name="xl">#REF!</definedName>
    <definedName name="XL_TBA">#REF!</definedName>
    <definedName name="xl3x250">#REF!</definedName>
    <definedName name="XL3X400">#REF!</definedName>
    <definedName name="xlc" localSheetId="14">#REF!</definedName>
    <definedName name="xlc">#REF!</definedName>
    <definedName name="xld1.4" localSheetId="14">#REF!</definedName>
    <definedName name="xld1.4">#REF!</definedName>
    <definedName name="xlk" localSheetId="14">#REF!</definedName>
    <definedName name="xlk">#REF!</definedName>
    <definedName name="xlk1.4" localSheetId="14">#REF!</definedName>
    <definedName name="xlk1.4">#REF!</definedName>
    <definedName name="XLP">#REF!</definedName>
    <definedName name="xls" hidden="1">{"'Sheet1'!$L$16"}</definedName>
    <definedName name="xlttbninh" hidden="1">{"'Sheet1'!$L$16"}</definedName>
    <definedName name="XLxa">#REF!</definedName>
    <definedName name="XM.M10.1">#REF!</definedName>
    <definedName name="XM.M10.2">#REF!</definedName>
    <definedName name="XM.MDT">#REF!</definedName>
    <definedName name="XMAX">#REF!</definedName>
    <definedName name="XMB30">#REF!</definedName>
    <definedName name="XMB40">#REF!</definedName>
    <definedName name="XMBT">#REF!</definedName>
    <definedName name="xmcax">#REF!</definedName>
    <definedName name="XMIN">#REF!</definedName>
    <definedName name="xmp40">#REF!</definedName>
    <definedName name="xn" localSheetId="14">#REF!</definedName>
    <definedName name="xn">#REF!</definedName>
    <definedName name="XP">#REF!</definedName>
    <definedName name="Xsi">#REF!</definedName>
    <definedName name="XTKKTTC">7500</definedName>
    <definedName name="xuclat1">#REF!</definedName>
    <definedName name="xx">#REF!</definedName>
    <definedName name="XXT">#REF!</definedName>
    <definedName name="xxx">#REF!</definedName>
    <definedName name="xxx2">#REF!</definedName>
    <definedName name="y">#REF!</definedName>
    <definedName name="yb" localSheetId="14">#REF!</definedName>
    <definedName name="yb">#REF!</definedName>
    <definedName name="yen">#REF!</definedName>
    <definedName name="yen1">#REF!</definedName>
    <definedName name="yen2">#REF!</definedName>
    <definedName name="YENBAI">#REF!</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Z" localSheetId="14">#REF!</definedName>
    <definedName name="Z" localSheetId="20">#REF!</definedName>
    <definedName name="Z" localSheetId="22">#REF!</definedName>
    <definedName name="Z" localSheetId="5">#REF!</definedName>
    <definedName name="Z">#REF!</definedName>
    <definedName name="Z_dh">#REF!</definedName>
    <definedName name="zbot">#REF!</definedName>
    <definedName name="Zip">#REF!</definedName>
    <definedName name="zl">#REF!</definedName>
    <definedName name="zt">#REF!</definedName>
    <definedName name="ztop">#REF!</definedName>
    <definedName name="Zw">#REF!</definedName>
    <definedName name="ZXD">#REF!</definedName>
    <definedName name="Zxl">#REF!</definedName>
    <definedName name="ZYX" localSheetId="14">#REF!</definedName>
    <definedName name="ZYX" localSheetId="20">#REF!</definedName>
    <definedName name="ZYX" localSheetId="22">#REF!</definedName>
    <definedName name="ZYX" localSheetId="5">#REF!</definedName>
    <definedName name="ZYX">#REF!</definedName>
    <definedName name="ZZZ" localSheetId="14">#REF!</definedName>
    <definedName name="ZZZ" localSheetId="20">#REF!</definedName>
    <definedName name="ZZZ" localSheetId="22">#REF!</definedName>
    <definedName name="ZZZ" localSheetId="5">#REF!</definedName>
    <definedName name="ZZZ">#REF!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피팅">BlankMacro1</definedName>
  </definedNames>
  <calcPr calcId="144525"/>
  <fileRecoveryPr autoRecover="0"/>
</workbook>
</file>

<file path=xl/calcChain.xml><?xml version="1.0" encoding="utf-8"?>
<calcChain xmlns="http://schemas.openxmlformats.org/spreadsheetml/2006/main">
  <c r="J7" i="199" l="1"/>
  <c r="C46" i="175" l="1"/>
  <c r="C37" i="175" s="1"/>
  <c r="E63" i="88" l="1"/>
  <c r="E57" i="88"/>
  <c r="E41" i="88"/>
  <c r="E33" i="88"/>
  <c r="E35" i="88"/>
  <c r="E11" i="88"/>
  <c r="E15" i="88"/>
  <c r="E8" i="88"/>
  <c r="E40" i="88" l="1"/>
  <c r="E10" i="88"/>
  <c r="C35" i="187"/>
  <c r="C34" i="187"/>
  <c r="C33" i="187"/>
  <c r="C32" i="187"/>
  <c r="C31" i="187"/>
  <c r="C30" i="187"/>
  <c r="C29" i="187"/>
  <c r="C28" i="187"/>
  <c r="C27" i="187"/>
  <c r="C26" i="187"/>
  <c r="C25" i="187"/>
  <c r="C24" i="187"/>
  <c r="C23" i="187"/>
  <c r="C22" i="187"/>
  <c r="C21" i="187"/>
  <c r="C20" i="187"/>
  <c r="C19" i="187"/>
  <c r="C18" i="187"/>
  <c r="H17" i="187"/>
  <c r="G17" i="187"/>
  <c r="F17" i="187"/>
  <c r="E17" i="187"/>
  <c r="D17" i="187"/>
  <c r="C16" i="187"/>
  <c r="C15" i="187"/>
  <c r="C14" i="187"/>
  <c r="C13" i="187"/>
  <c r="C12" i="187"/>
  <c r="C11" i="187"/>
  <c r="C10" i="187"/>
  <c r="C9" i="187"/>
  <c r="C8" i="187"/>
  <c r="K7" i="187"/>
  <c r="K6" i="187" s="1"/>
  <c r="J7" i="187"/>
  <c r="J6" i="187" s="1"/>
  <c r="I7" i="187"/>
  <c r="I6" i="187" s="1"/>
  <c r="H7" i="187"/>
  <c r="G7" i="187"/>
  <c r="F7" i="187"/>
  <c r="E7" i="187"/>
  <c r="D7" i="187"/>
  <c r="D6" i="187" s="1"/>
  <c r="C70" i="184"/>
  <c r="C69" i="184"/>
  <c r="C68" i="184"/>
  <c r="C67" i="184"/>
  <c r="C66" i="184"/>
  <c r="C65" i="184"/>
  <c r="C64" i="184"/>
  <c r="C63" i="184"/>
  <c r="C62" i="184"/>
  <c r="C61" i="184"/>
  <c r="C60" i="184"/>
  <c r="C59" i="184"/>
  <c r="C58" i="184"/>
  <c r="C57" i="184"/>
  <c r="C56" i="184"/>
  <c r="C55" i="184"/>
  <c r="C54" i="184"/>
  <c r="C53" i="184"/>
  <c r="C52" i="184"/>
  <c r="C51" i="184"/>
  <c r="C50" i="184"/>
  <c r="C49" i="184"/>
  <c r="C48" i="184"/>
  <c r="C47" i="184"/>
  <c r="C46" i="184"/>
  <c r="C45" i="184"/>
  <c r="C44" i="184"/>
  <c r="E43" i="184"/>
  <c r="D43" i="184"/>
  <c r="D6" i="184" s="1"/>
  <c r="C42" i="184"/>
  <c r="C41" i="184"/>
  <c r="C40" i="184"/>
  <c r="C39" i="184"/>
  <c r="C38" i="184"/>
  <c r="C37" i="184"/>
  <c r="C36" i="184"/>
  <c r="C35" i="184"/>
  <c r="C34" i="184"/>
  <c r="C33" i="184"/>
  <c r="C32" i="184"/>
  <c r="C31" i="184"/>
  <c r="C30" i="184"/>
  <c r="C29" i="184"/>
  <c r="C28" i="184"/>
  <c r="C27" i="184"/>
  <c r="C26" i="184"/>
  <c r="C25" i="184"/>
  <c r="C24" i="184"/>
  <c r="C23" i="184"/>
  <c r="C22" i="184"/>
  <c r="C21" i="184"/>
  <c r="C20" i="184"/>
  <c r="C19" i="184"/>
  <c r="C18" i="184"/>
  <c r="C17" i="184"/>
  <c r="C16" i="184"/>
  <c r="C15" i="184"/>
  <c r="C14" i="184"/>
  <c r="C13" i="184"/>
  <c r="C12" i="184"/>
  <c r="C11" i="184"/>
  <c r="C10" i="184"/>
  <c r="C9" i="184"/>
  <c r="C8" i="184"/>
  <c r="E7" i="184"/>
  <c r="E6" i="184" s="1"/>
  <c r="E7" i="88" l="1"/>
  <c r="E6" i="88" s="1"/>
  <c r="E6" i="187"/>
  <c r="H6" i="187"/>
  <c r="C43" i="184"/>
  <c r="C7" i="184"/>
  <c r="C7" i="187"/>
  <c r="C6" i="187" s="1"/>
  <c r="C8" i="186" s="1"/>
  <c r="C17" i="187"/>
  <c r="F6" i="187"/>
  <c r="G6" i="187"/>
  <c r="C6" i="184" l="1"/>
  <c r="C7" i="186" s="1"/>
  <c r="D32" i="181" l="1"/>
  <c r="C16" i="166" l="1"/>
  <c r="J67" i="155" l="1"/>
  <c r="N38" i="202" l="1"/>
  <c r="M36" i="202"/>
  <c r="L36" i="202"/>
  <c r="I36" i="202"/>
  <c r="H36" i="202"/>
  <c r="N35" i="202"/>
  <c r="M35" i="202"/>
  <c r="L35" i="202"/>
  <c r="N34" i="202"/>
  <c r="M34" i="202"/>
  <c r="L34" i="202"/>
  <c r="N33" i="202"/>
  <c r="M33" i="202"/>
  <c r="L33" i="202"/>
  <c r="N32" i="202"/>
  <c r="M32" i="202"/>
  <c r="L32" i="202"/>
  <c r="N31" i="202"/>
  <c r="M31" i="202"/>
  <c r="L31" i="202"/>
  <c r="N30" i="202"/>
  <c r="M30" i="202"/>
  <c r="L30" i="202"/>
  <c r="N29" i="202"/>
  <c r="M29" i="202"/>
  <c r="L29" i="202"/>
  <c r="N28" i="202"/>
  <c r="M28" i="202"/>
  <c r="L28" i="202"/>
  <c r="N27" i="202"/>
  <c r="M27" i="202"/>
  <c r="L27" i="202"/>
  <c r="N26" i="202"/>
  <c r="M26" i="202"/>
  <c r="L26" i="202"/>
  <c r="N25" i="202"/>
  <c r="M25" i="202"/>
  <c r="L25" i="202"/>
  <c r="N24" i="202"/>
  <c r="M24" i="202"/>
  <c r="L24" i="202"/>
  <c r="N23" i="202"/>
  <c r="M23" i="202"/>
  <c r="L23" i="202"/>
  <c r="N22" i="202"/>
  <c r="M22" i="202"/>
  <c r="L22" i="202"/>
  <c r="N21" i="202"/>
  <c r="M21" i="202"/>
  <c r="L21" i="202"/>
  <c r="N20" i="202"/>
  <c r="M20" i="202"/>
  <c r="L20" i="202"/>
  <c r="N19" i="202"/>
  <c r="M19" i="202"/>
  <c r="L19" i="202"/>
  <c r="N18" i="202"/>
  <c r="M18" i="202"/>
  <c r="L18" i="202"/>
  <c r="N17" i="202"/>
  <c r="M17" i="202"/>
  <c r="L17" i="202"/>
  <c r="N16" i="202"/>
  <c r="M16" i="202"/>
  <c r="L16" i="202"/>
  <c r="N15" i="202"/>
  <c r="M15" i="202"/>
  <c r="L15" i="202"/>
  <c r="N13" i="202"/>
  <c r="M13" i="202"/>
  <c r="L13" i="202"/>
  <c r="N12" i="202"/>
  <c r="M12" i="202"/>
  <c r="L12" i="202"/>
  <c r="I11" i="202"/>
  <c r="I8" i="202" s="1"/>
  <c r="I7" i="202" s="1"/>
  <c r="H11" i="202"/>
  <c r="M10" i="202"/>
  <c r="M9" i="202" s="1"/>
  <c r="L10" i="202"/>
  <c r="N9" i="202"/>
  <c r="L9" i="202"/>
  <c r="K9" i="202"/>
  <c r="J9" i="202"/>
  <c r="I9" i="202"/>
  <c r="H9" i="202"/>
  <c r="K8" i="202"/>
  <c r="K7" i="202" s="1"/>
  <c r="J8" i="202"/>
  <c r="J7" i="202" s="1"/>
  <c r="C83" i="153"/>
  <c r="C82" i="153" s="1"/>
  <c r="C69" i="153"/>
  <c r="C66" i="153"/>
  <c r="N36" i="202" l="1"/>
  <c r="H8" i="202"/>
  <c r="H7" i="202" s="1"/>
  <c r="N11" i="202"/>
  <c r="M11" i="202"/>
  <c r="M8" i="202" s="1"/>
  <c r="M7" i="202" s="1"/>
  <c r="L11" i="202"/>
  <c r="N8" i="202"/>
  <c r="N7" i="202" s="1"/>
  <c r="L8" i="202"/>
  <c r="L7" i="202" s="1"/>
  <c r="K9" i="155"/>
  <c r="J9" i="155"/>
  <c r="I9" i="155"/>
  <c r="I8" i="155" s="1"/>
  <c r="H9" i="155"/>
  <c r="H8" i="155" s="1"/>
  <c r="G9" i="155"/>
  <c r="G8" i="155" s="1"/>
  <c r="F9" i="155"/>
  <c r="E9" i="155"/>
  <c r="G7" i="115" l="1"/>
  <c r="F7" i="115"/>
  <c r="K6" i="166"/>
  <c r="J6" i="166"/>
  <c r="I6" i="166"/>
  <c r="H6" i="166"/>
  <c r="G6" i="166"/>
  <c r="F6" i="166"/>
  <c r="E6" i="166"/>
  <c r="D6" i="166"/>
  <c r="H8" i="200" l="1"/>
  <c r="G8" i="200"/>
  <c r="F8" i="200"/>
  <c r="E8" i="200"/>
  <c r="D8" i="200"/>
  <c r="C8" i="200"/>
  <c r="C27" i="200" l="1"/>
  <c r="C28" i="200"/>
  <c r="C29" i="200"/>
  <c r="C30" i="200"/>
  <c r="C31" i="200"/>
  <c r="C32" i="200"/>
  <c r="C33" i="200"/>
  <c r="C34" i="200"/>
  <c r="C35" i="200"/>
  <c r="C26" i="200"/>
  <c r="C25" i="200"/>
  <c r="C22" i="200"/>
  <c r="C21" i="200"/>
  <c r="C20" i="200"/>
  <c r="C18" i="200"/>
  <c r="C17" i="200"/>
  <c r="C16" i="200"/>
  <c r="C15" i="200"/>
  <c r="C14" i="200"/>
  <c r="C12" i="200"/>
  <c r="C10" i="200"/>
  <c r="C9" i="200"/>
  <c r="C23" i="200" l="1"/>
  <c r="C13" i="200"/>
  <c r="C24" i="200"/>
  <c r="C19" i="200"/>
  <c r="C11" i="200"/>
  <c r="C204" i="156" l="1"/>
  <c r="C201" i="156"/>
  <c r="C196" i="156"/>
  <c r="C193" i="156"/>
  <c r="C189" i="156"/>
  <c r="C185" i="156"/>
  <c r="C180" i="156"/>
  <c r="C177" i="156"/>
  <c r="C173" i="156"/>
  <c r="C170" i="156"/>
  <c r="C168" i="156"/>
  <c r="C164" i="156"/>
  <c r="C159" i="156"/>
  <c r="C155" i="156"/>
  <c r="C152" i="156"/>
  <c r="C148" i="156"/>
  <c r="C144" i="156"/>
  <c r="C140" i="156"/>
  <c r="C136" i="156"/>
  <c r="C131" i="156"/>
  <c r="C127" i="156"/>
  <c r="C122" i="156"/>
  <c r="C119" i="156"/>
  <c r="C114" i="156"/>
  <c r="C111" i="156"/>
  <c r="C104" i="156"/>
  <c r="C101" i="156"/>
  <c r="C97" i="156"/>
  <c r="C95" i="156"/>
  <c r="C93" i="156"/>
  <c r="C89" i="156"/>
  <c r="C87" i="156"/>
  <c r="C84" i="156"/>
  <c r="C82" i="156"/>
  <c r="C80" i="156"/>
  <c r="C76" i="156"/>
  <c r="C74" i="156"/>
  <c r="C71" i="156"/>
  <c r="C69" i="156"/>
  <c r="C66" i="156"/>
  <c r="C60" i="156"/>
  <c r="C57" i="156"/>
  <c r="C54" i="156"/>
  <c r="C52" i="156"/>
  <c r="C45" i="156"/>
  <c r="C40" i="156"/>
  <c r="C38" i="156"/>
  <c r="C33" i="156"/>
  <c r="C30" i="156"/>
  <c r="C27" i="156"/>
  <c r="C22" i="156"/>
  <c r="C19" i="156"/>
  <c r="C15" i="156"/>
  <c r="C11" i="156"/>
  <c r="C9" i="156"/>
  <c r="C86" i="156" l="1"/>
  <c r="C103" i="156"/>
  <c r="C8" i="156"/>
  <c r="C7" i="156" s="1"/>
  <c r="C6" i="156" l="1"/>
  <c r="C207" i="156" s="1"/>
  <c r="H7" i="199"/>
  <c r="D7" i="199"/>
  <c r="C7" i="199"/>
  <c r="F6" i="148" l="1"/>
  <c r="C20" i="165"/>
  <c r="C6" i="194" l="1"/>
  <c r="Q19" i="199" l="1"/>
  <c r="L19" i="199"/>
  <c r="N19" i="199" s="1"/>
  <c r="F19" i="199"/>
  <c r="E19" i="199"/>
  <c r="Q18" i="199"/>
  <c r="L18" i="199"/>
  <c r="R18" i="199" s="1"/>
  <c r="I18" i="199"/>
  <c r="F18" i="199"/>
  <c r="G18" i="199" s="1"/>
  <c r="Q17" i="199"/>
  <c r="L17" i="199"/>
  <c r="N17" i="199" s="1"/>
  <c r="F17" i="199"/>
  <c r="E17" i="199"/>
  <c r="Q16" i="199"/>
  <c r="L16" i="199"/>
  <c r="R16" i="199" s="1"/>
  <c r="I16" i="199"/>
  <c r="F16" i="199"/>
  <c r="G16" i="199" s="1"/>
  <c r="Q15" i="199"/>
  <c r="L15" i="199"/>
  <c r="N15" i="199" s="1"/>
  <c r="K15" i="199"/>
  <c r="F15" i="199"/>
  <c r="G15" i="199" s="1"/>
  <c r="Q14" i="199"/>
  <c r="L14" i="199"/>
  <c r="N14" i="199" s="1"/>
  <c r="K14" i="199"/>
  <c r="F14" i="199"/>
  <c r="E14" i="199"/>
  <c r="Q13" i="199"/>
  <c r="L13" i="199"/>
  <c r="R13" i="199" s="1"/>
  <c r="K13" i="199"/>
  <c r="F13" i="199"/>
  <c r="G13" i="199" s="1"/>
  <c r="Q12" i="199"/>
  <c r="L12" i="199"/>
  <c r="R12" i="199" s="1"/>
  <c r="F12" i="199"/>
  <c r="E12" i="199"/>
  <c r="Q11" i="199"/>
  <c r="L11" i="199"/>
  <c r="R11" i="199" s="1"/>
  <c r="F11" i="199"/>
  <c r="G11" i="199" s="1"/>
  <c r="Q10" i="199"/>
  <c r="L10" i="199"/>
  <c r="N10" i="199" s="1"/>
  <c r="F10" i="199"/>
  <c r="E10" i="199"/>
  <c r="Q9" i="199"/>
  <c r="L9" i="199"/>
  <c r="R9" i="199" s="1"/>
  <c r="E9" i="199"/>
  <c r="Q8" i="199"/>
  <c r="L8" i="199"/>
  <c r="R8" i="199" s="1"/>
  <c r="E8" i="199"/>
  <c r="E7" i="199" l="1"/>
  <c r="I7" i="199"/>
  <c r="F7" i="199"/>
  <c r="Q7" i="199"/>
  <c r="G9" i="199"/>
  <c r="G10" i="199"/>
  <c r="G8" i="199"/>
  <c r="G17" i="199"/>
  <c r="G12" i="199"/>
  <c r="G19" i="199"/>
  <c r="G14" i="199"/>
  <c r="R17" i="199"/>
  <c r="R15" i="199"/>
  <c r="N12" i="199"/>
  <c r="R14" i="199"/>
  <c r="R19" i="199"/>
  <c r="R10" i="199"/>
  <c r="N9" i="199"/>
  <c r="N16" i="199"/>
  <c r="N13" i="199"/>
  <c r="N18" i="199"/>
  <c r="N11" i="199"/>
  <c r="L21" i="199"/>
  <c r="N8" i="199"/>
  <c r="G7" i="199" l="1"/>
  <c r="R21" i="199"/>
  <c r="R23" i="199" s="1"/>
  <c r="E54" i="181"/>
  <c r="E53" i="181"/>
  <c r="E52" i="181"/>
  <c r="E51" i="181"/>
  <c r="E50" i="181" s="1"/>
  <c r="D50" i="181"/>
  <c r="C50" i="181"/>
  <c r="E49" i="181"/>
  <c r="E48" i="181"/>
  <c r="E47" i="181" s="1"/>
  <c r="D47" i="181"/>
  <c r="C47" i="181"/>
  <c r="E46" i="181"/>
  <c r="E45" i="181"/>
  <c r="E44" i="181"/>
  <c r="D44" i="181"/>
  <c r="C44" i="181"/>
  <c r="E43" i="181"/>
  <c r="E42" i="181"/>
  <c r="E41" i="181"/>
  <c r="D41" i="181"/>
  <c r="C41" i="181"/>
  <c r="E40" i="181"/>
  <c r="E39" i="181"/>
  <c r="E38" i="181" s="1"/>
  <c r="D38" i="181"/>
  <c r="C38" i="181"/>
  <c r="E37" i="181"/>
  <c r="E36" i="181"/>
  <c r="E35" i="181" s="1"/>
  <c r="D35" i="181"/>
  <c r="C35" i="181"/>
  <c r="E34" i="181"/>
  <c r="E33" i="181"/>
  <c r="E32" i="181"/>
  <c r="C32" i="181"/>
  <c r="E31" i="181"/>
  <c r="E30" i="181"/>
  <c r="E29" i="181"/>
  <c r="E28" i="181"/>
  <c r="E27" i="181"/>
  <c r="E26" i="181" s="1"/>
  <c r="D26" i="181"/>
  <c r="C26" i="181"/>
  <c r="E25" i="181"/>
  <c r="E24" i="181"/>
  <c r="E23" i="181"/>
  <c r="E22" i="181"/>
  <c r="E21" i="181"/>
  <c r="D20" i="181"/>
  <c r="C20" i="181"/>
  <c r="E19" i="181"/>
  <c r="E18" i="181"/>
  <c r="E17" i="181"/>
  <c r="E16" i="181"/>
  <c r="D16" i="181"/>
  <c r="C16" i="181"/>
  <c r="C8" i="181" s="1"/>
  <c r="E15" i="181"/>
  <c r="E14" i="181"/>
  <c r="E13" i="181"/>
  <c r="E12" i="181"/>
  <c r="E9" i="181" s="1"/>
  <c r="E11" i="181"/>
  <c r="E10" i="181"/>
  <c r="D9" i="181"/>
  <c r="C9" i="181"/>
  <c r="E20" i="181" l="1"/>
  <c r="D8" i="181"/>
  <c r="E8" i="181"/>
  <c r="D6" i="194"/>
  <c r="E6" i="194"/>
  <c r="F6" i="194"/>
  <c r="AJ10" i="198" l="1"/>
  <c r="AI10" i="198"/>
  <c r="AH10" i="198"/>
  <c r="AG10" i="198"/>
  <c r="AF10" i="198"/>
  <c r="AE10" i="198"/>
  <c r="AD10" i="198"/>
  <c r="AC10" i="198"/>
  <c r="AB10" i="198"/>
  <c r="AA10" i="198"/>
  <c r="Z10" i="198"/>
  <c r="Y10" i="198"/>
  <c r="X10" i="198"/>
  <c r="W10" i="198"/>
  <c r="V10" i="198"/>
  <c r="U10" i="198"/>
  <c r="T10" i="198"/>
  <c r="S10" i="198"/>
  <c r="R10" i="198"/>
  <c r="Q10" i="198"/>
  <c r="P10" i="198"/>
  <c r="O10" i="198"/>
  <c r="N10" i="198"/>
  <c r="M10" i="198"/>
  <c r="L10" i="198"/>
  <c r="K10" i="198"/>
  <c r="J10" i="198"/>
  <c r="I10" i="198"/>
  <c r="H10" i="198"/>
  <c r="G10" i="198"/>
  <c r="F10" i="198"/>
  <c r="E10" i="198"/>
  <c r="C38" i="198"/>
  <c r="C37" i="198"/>
  <c r="C36" i="198"/>
  <c r="C35" i="198"/>
  <c r="C34" i="198"/>
  <c r="C33" i="198"/>
  <c r="C32" i="198"/>
  <c r="C31" i="198"/>
  <c r="C30" i="198"/>
  <c r="C29" i="198"/>
  <c r="C28" i="198"/>
  <c r="C27" i="198"/>
  <c r="C26" i="198"/>
  <c r="C25" i="198"/>
  <c r="C24" i="198"/>
  <c r="C23" i="198"/>
  <c r="C22" i="198"/>
  <c r="C21" i="198"/>
  <c r="C20" i="198"/>
  <c r="C19" i="198"/>
  <c r="C18" i="198"/>
  <c r="C17" i="198"/>
  <c r="C16" i="198"/>
  <c r="C15" i="198"/>
  <c r="C14" i="198"/>
  <c r="C10" i="198" s="1"/>
  <c r="C11" i="198"/>
  <c r="D10" i="198"/>
  <c r="C33" i="166" l="1"/>
  <c r="C32" i="166"/>
  <c r="C31" i="166"/>
  <c r="C30" i="166"/>
  <c r="C29" i="166"/>
  <c r="C28" i="166"/>
  <c r="C27" i="166"/>
  <c r="C26" i="166"/>
  <c r="C25" i="166"/>
  <c r="C24" i="166"/>
  <c r="C23" i="166"/>
  <c r="C22" i="166"/>
  <c r="C21" i="166"/>
  <c r="C20" i="166"/>
  <c r="C19" i="166"/>
  <c r="C18" i="166"/>
  <c r="C17" i="166"/>
  <c r="C15" i="166"/>
  <c r="C14" i="166"/>
  <c r="C13" i="166"/>
  <c r="C12" i="166"/>
  <c r="C11" i="166"/>
  <c r="C10" i="166"/>
  <c r="C9" i="166"/>
  <c r="C8" i="166"/>
  <c r="C7" i="166"/>
  <c r="C6" i="166" l="1"/>
  <c r="G78" i="115"/>
  <c r="F78" i="115"/>
  <c r="G83" i="114"/>
  <c r="E83" i="114"/>
  <c r="D83" i="114"/>
  <c r="E20" i="66"/>
  <c r="E17" i="66"/>
  <c r="C15" i="67"/>
  <c r="E6" i="73"/>
  <c r="C9" i="165"/>
  <c r="F83" i="114" l="1"/>
  <c r="N6" i="194" l="1"/>
  <c r="M6" i="194"/>
  <c r="L6" i="194"/>
  <c r="K33" i="194"/>
  <c r="K32" i="194"/>
  <c r="K31" i="194"/>
  <c r="K30" i="194"/>
  <c r="K29" i="194"/>
  <c r="K28" i="194"/>
  <c r="K27" i="194"/>
  <c r="K26" i="194"/>
  <c r="K25" i="194"/>
  <c r="K24" i="194"/>
  <c r="K23" i="194"/>
  <c r="K22" i="194"/>
  <c r="K21" i="194"/>
  <c r="K20" i="194"/>
  <c r="K19" i="194"/>
  <c r="K18" i="194"/>
  <c r="K17" i="194"/>
  <c r="K16" i="194"/>
  <c r="K15" i="194"/>
  <c r="K14" i="194"/>
  <c r="K13" i="194"/>
  <c r="K12" i="194"/>
  <c r="K11" i="194"/>
  <c r="K10" i="194"/>
  <c r="K9" i="194"/>
  <c r="K8" i="194"/>
  <c r="K7" i="194"/>
  <c r="K6" i="194" l="1"/>
  <c r="A2" i="194"/>
  <c r="A2" i="186" s="1"/>
  <c r="I48" i="151" l="1"/>
  <c r="G9" i="114"/>
  <c r="F9" i="114"/>
  <c r="E9" i="114"/>
  <c r="D9" i="114"/>
  <c r="A2" i="155" l="1"/>
  <c r="K67" i="155"/>
  <c r="K8" i="155" s="1"/>
  <c r="E67" i="155"/>
  <c r="E8" i="155" s="1"/>
  <c r="F67" i="155" l="1"/>
  <c r="F8" i="155" s="1"/>
  <c r="J8" i="155"/>
  <c r="C9" i="186" l="1"/>
  <c r="C6" i="186" l="1"/>
  <c r="H48" i="151"/>
  <c r="E7" i="181" l="1"/>
  <c r="A2" i="166" l="1"/>
  <c r="A2" i="181" s="1"/>
  <c r="A2" i="151" s="1"/>
  <c r="A2" i="198" s="1"/>
  <c r="C8" i="67" l="1"/>
  <c r="C9" i="175"/>
  <c r="C5" i="175" l="1"/>
  <c r="E8" i="151" l="1"/>
  <c r="G8" i="151"/>
  <c r="F8" i="151"/>
  <c r="G8" i="114"/>
  <c r="C13" i="113" s="1"/>
  <c r="H8" i="151"/>
  <c r="C73" i="153" l="1"/>
  <c r="C62" i="153"/>
  <c r="C57" i="153"/>
  <c r="C54" i="153"/>
  <c r="C48" i="153"/>
  <c r="C42" i="153"/>
  <c r="C39" i="153"/>
  <c r="C31" i="153"/>
  <c r="C26" i="153"/>
  <c r="C22" i="153"/>
  <c r="C12" i="153"/>
  <c r="C8" i="153"/>
  <c r="I8" i="151" l="1"/>
  <c r="C7" i="153"/>
  <c r="C85" i="153" l="1"/>
  <c r="E8" i="66"/>
  <c r="E7" i="66" s="1"/>
  <c r="C26" i="165"/>
  <c r="C14" i="165"/>
  <c r="E6" i="148"/>
  <c r="D6" i="148"/>
  <c r="C6" i="148"/>
  <c r="C6" i="153" l="1"/>
  <c r="C8" i="165"/>
  <c r="C7" i="165" s="1"/>
  <c r="E23" i="66"/>
  <c r="E22" i="66" s="1"/>
  <c r="F6" i="115" l="1"/>
  <c r="G6" i="115"/>
  <c r="C14" i="113" s="1"/>
  <c r="C12" i="113" s="1"/>
  <c r="E48" i="151" l="1"/>
  <c r="F48" i="151"/>
  <c r="C11" i="67" l="1"/>
  <c r="I20" i="151" l="1"/>
  <c r="H20" i="151"/>
  <c r="H7" i="151" s="1"/>
  <c r="G20" i="151"/>
  <c r="G7" i="151" s="1"/>
  <c r="F20" i="151"/>
  <c r="F7" i="151" s="1"/>
  <c r="E20" i="151"/>
  <c r="E7" i="151" s="1"/>
  <c r="I7" i="151" l="1"/>
  <c r="D8" i="114" l="1"/>
  <c r="F8" i="114" l="1"/>
  <c r="E8" i="114"/>
  <c r="A2" i="199" l="1"/>
  <c r="A2" i="153" s="1"/>
  <c r="A2" i="88" s="1"/>
  <c r="A2" i="66" s="1"/>
  <c r="A2" i="73" s="1"/>
  <c r="A2" i="67"/>
  <c r="A2" i="148" s="1"/>
  <c r="A2" i="113" l="1"/>
  <c r="A2" i="175" s="1"/>
  <c r="C9" i="113" l="1"/>
  <c r="C8" i="113" s="1"/>
  <c r="C7" i="113" s="1"/>
  <c r="C5" i="113" s="1"/>
  <c r="E6" i="66" l="1"/>
  <c r="A3" i="114" l="1"/>
  <c r="A2" i="115" l="1"/>
  <c r="A2" i="156" s="1"/>
  <c r="A2" i="202" s="1"/>
  <c r="A2" i="200" l="1"/>
  <c r="A2" i="184" l="1"/>
  <c r="T48" i="115"/>
  <c r="V30" i="115"/>
  <c r="U28" i="115"/>
  <c r="V27" i="115"/>
  <c r="W26" i="115"/>
  <c r="T26" i="115"/>
  <c r="T25" i="115"/>
  <c r="A2" i="187" l="1"/>
  <c r="C17" i="67" l="1"/>
  <c r="C13" i="67" l="1"/>
  <c r="C7" i="67" l="1"/>
</calcChain>
</file>

<file path=xl/sharedStrings.xml><?xml version="1.0" encoding="utf-8"?>
<sst xmlns="http://schemas.openxmlformats.org/spreadsheetml/2006/main" count="2890" uniqueCount="1774">
  <si>
    <t>Đơn vị: Triệu đồng</t>
  </si>
  <si>
    <t>Tên đơn vị</t>
  </si>
  <si>
    <t>Ghi chú</t>
  </si>
  <si>
    <t>Diện tích (ha)</t>
  </si>
  <si>
    <t>I</t>
  </si>
  <si>
    <t>Công ty TNHH MTV Sông Chu</t>
  </si>
  <si>
    <t>2.1</t>
  </si>
  <si>
    <t>2.2</t>
  </si>
  <si>
    <t>II</t>
  </si>
  <si>
    <t>Các huyện, thị xã, thành phố</t>
  </si>
  <si>
    <t>Thành phố Thanh Hóa</t>
  </si>
  <si>
    <t>Thành phố Sầm Sơn</t>
  </si>
  <si>
    <t>Thị xã Bỉm Sơn</t>
  </si>
  <si>
    <t>Huyện Hà Trung</t>
  </si>
  <si>
    <t>Huyện Nga Sơn</t>
  </si>
  <si>
    <t>Huyện Hậu Lộc</t>
  </si>
  <si>
    <t>Huyện Hoằng Hóa</t>
  </si>
  <si>
    <t>Huyện Quảng Xương</t>
  </si>
  <si>
    <t>Huyện Nông Cống</t>
  </si>
  <si>
    <t>Huyện Triệu Sơn</t>
  </si>
  <si>
    <t>Huyện Thọ Xuân</t>
  </si>
  <si>
    <t>Huyện Yên Định</t>
  </si>
  <si>
    <t>Huyện Thiệu Hóa</t>
  </si>
  <si>
    <t>Huyện Vĩnh Lộc</t>
  </si>
  <si>
    <t>Huyện Thạch Thành</t>
  </si>
  <si>
    <t>Huyện Cẩm Thủy</t>
  </si>
  <si>
    <t>Huyện Ngọc Lặc</t>
  </si>
  <si>
    <t>Huyện Bá Thước</t>
  </si>
  <si>
    <t>Huyện Như Thanh</t>
  </si>
  <si>
    <t>Huyện Mường Lát</t>
  </si>
  <si>
    <t>Huyện Thường Xuân</t>
  </si>
  <si>
    <t>Huyện Lang Chánh</t>
  </si>
  <si>
    <t>Huyện Quan Hoá</t>
  </si>
  <si>
    <t>Huyện Quan Sơn</t>
  </si>
  <si>
    <t>Huyện Như Xuân</t>
  </si>
  <si>
    <t>A</t>
  </si>
  <si>
    <t>Nội dung</t>
  </si>
  <si>
    <t>Trong đó</t>
  </si>
  <si>
    <t>Tổng số</t>
  </si>
  <si>
    <t>Huyện Đông Sơn</t>
  </si>
  <si>
    <t>Huyện Quan Hóa</t>
  </si>
  <si>
    <t>B</t>
  </si>
  <si>
    <t>Danh mục dự án</t>
  </si>
  <si>
    <t>Vốn đã giao</t>
  </si>
  <si>
    <t>C</t>
  </si>
  <si>
    <t>UBND huyện Triệu Sơn</t>
  </si>
  <si>
    <t>UBND huyện Thạch Thành</t>
  </si>
  <si>
    <t>UBND huyện Ngọc Lặc</t>
  </si>
  <si>
    <t>UBND huyện Lang Chánh</t>
  </si>
  <si>
    <t>UBND huyện Như Thanh</t>
  </si>
  <si>
    <t>UBND huyện Như Xuân</t>
  </si>
  <si>
    <t>UBND huyện Quảng Xương</t>
  </si>
  <si>
    <t>UBND huyện Hậu Lộc</t>
  </si>
  <si>
    <t>UBND huyện Quan Sơn</t>
  </si>
  <si>
    <t>STT</t>
  </si>
  <si>
    <t>Đơn vị</t>
  </si>
  <si>
    <t>Kinh phí</t>
  </si>
  <si>
    <t>-</t>
  </si>
  <si>
    <t>III</t>
  </si>
  <si>
    <t>IV</t>
  </si>
  <si>
    <t>V</t>
  </si>
  <si>
    <t>VI</t>
  </si>
  <si>
    <t>D</t>
  </si>
  <si>
    <t>Chủ đầu tư</t>
  </si>
  <si>
    <t>Trong đó:</t>
  </si>
  <si>
    <t>UBND huyện Cẩm Thủy</t>
  </si>
  <si>
    <t>UBND huyện Bá Thước</t>
  </si>
  <si>
    <t>UBND huyện Đông Sơn</t>
  </si>
  <si>
    <t>UBND huyện Hoằng Hóa</t>
  </si>
  <si>
    <t>UBND huyện Thọ Xuân</t>
  </si>
  <si>
    <t>UBND huyện Thiệu Hóa</t>
  </si>
  <si>
    <t>UBND huyện Vĩnh Lộc</t>
  </si>
  <si>
    <t>UBND huyện Nông Cống</t>
  </si>
  <si>
    <t>UBND huyện Thường Xuân</t>
  </si>
  <si>
    <t>UBND huyện Mường Lát</t>
  </si>
  <si>
    <t>UBND huyện Quan Hóa</t>
  </si>
  <si>
    <t>Trung tâm Kiểm nghiệm và chứng nhận chất lượng nông lâm thủy sản</t>
  </si>
  <si>
    <t>Đài Phát thanh và Truyền hình tỉnh</t>
  </si>
  <si>
    <t>Ủy ban Mặt trận Tổ quốc tỉnh</t>
  </si>
  <si>
    <t>Ủy ban Kiểm tra Tỉnh ủy</t>
  </si>
  <si>
    <t>Ban Dân vận Tỉnh ủy</t>
  </si>
  <si>
    <t>Hội Cựu chiến binh tỉnh</t>
  </si>
  <si>
    <t>Hội Nông dân tỉnh</t>
  </si>
  <si>
    <t>Ban Tuyên giáo Tỉnh ủy</t>
  </si>
  <si>
    <t>Văn phòng Tỉnh ủy</t>
  </si>
  <si>
    <t>Tên đề án, nội dung</t>
  </si>
  <si>
    <t>Địa điểm thực hiện</t>
  </si>
  <si>
    <t>Đơn vị thực hiện</t>
  </si>
  <si>
    <t>UBND huyện Hà Trung</t>
  </si>
  <si>
    <t>UBND huyện Yên Định</t>
  </si>
  <si>
    <t>Sở Thông tin và Truyền thông</t>
  </si>
  <si>
    <t>Sở Xây dựng</t>
  </si>
  <si>
    <t>Sở Y tế</t>
  </si>
  <si>
    <t>Sở Giao thông vận tải</t>
  </si>
  <si>
    <t>UBND huyện Nga Sơn</t>
  </si>
  <si>
    <t>I.1</t>
  </si>
  <si>
    <t>1.1</t>
  </si>
  <si>
    <t>1.2</t>
  </si>
  <si>
    <t>I.2</t>
  </si>
  <si>
    <t>Đưa nội dung đào tạo khởi sự doanh nghiệp vào đào tạo tại các lớp Trung cấp, cao cấp lý luận chính trị,...</t>
  </si>
  <si>
    <t>Sở Ngoại vụ</t>
  </si>
  <si>
    <t xml:space="preserve"> -</t>
  </si>
  <si>
    <t>Chi cục Trồng trọt và Bảo vệ thực vật</t>
  </si>
  <si>
    <t xml:space="preserve">Chi cục Chăn nuôi và Thú y </t>
  </si>
  <si>
    <t>Thị xã Nghi Sơn</t>
  </si>
  <si>
    <t>Kinh phí quản lý chương trình</t>
  </si>
  <si>
    <t>Nhóm: Cây rau, cây hoa, cây dưa và tôm he chân trắng</t>
  </si>
  <si>
    <t>Nhóm: Cây ăn quả, cây dược liệu</t>
  </si>
  <si>
    <t>Sản xuất ứng dụng công nghệ cao</t>
  </si>
  <si>
    <t>Sản xuất theo hướng công nghệ cao</t>
  </si>
  <si>
    <t>Chuyển nhượng</t>
  </si>
  <si>
    <t>Thuê quyền sử dụng đất</t>
  </si>
  <si>
    <t>Diện tích thuê từ năm 2020</t>
  </si>
  <si>
    <t>Tổng số (tất cả các nguồn vốn)</t>
  </si>
  <si>
    <t>Thông tin tuyền truyền và đào tạo tập huấn, thanh tra, kiểm tra, giám sát, mô hình về an toàn thực phẩm</t>
  </si>
  <si>
    <t>Kinh phí hoạt động kiểm tra, giám sát và xác nhận thực phẩm nông lâm thủy sản</t>
  </si>
  <si>
    <t>Chi cục Thủy sản</t>
  </si>
  <si>
    <t>Sở Công Thương</t>
  </si>
  <si>
    <t>Chương trình, dự án đầu tư, mua sắm trang thiết bị</t>
  </si>
  <si>
    <t>Mua sắm thiết bị testkit kiểm tra nhanh</t>
  </si>
  <si>
    <t>Quyết định đầu tư/ chủ trương đầu tư/ văn bản giao lập báo cáo đề xuất chủ trương</t>
  </si>
  <si>
    <t>Kinh phí NS tỉnh đã hỗ trợ</t>
  </si>
  <si>
    <t>Kinh phí ngân sách tỉnh còn phải hỗ trợ</t>
  </si>
  <si>
    <t>Vốn ngân sách tỉnh hỗ trợ</t>
  </si>
  <si>
    <t>Công trình chuyển tiếp</t>
  </si>
  <si>
    <t>Khối Sở, ban, ngành cấp tỉnh</t>
  </si>
  <si>
    <t>Sở Tư pháp</t>
  </si>
  <si>
    <t>Ban Thi đua khen thưởng tỉnh</t>
  </si>
  <si>
    <t>Hội liên hiệp Phụ nữ tỉnh</t>
  </si>
  <si>
    <t>Trường Chính trị tỉnh</t>
  </si>
  <si>
    <t>Sở Tài chính</t>
  </si>
  <si>
    <t>Sở Công thương</t>
  </si>
  <si>
    <t>Sở Nội vụ</t>
  </si>
  <si>
    <t>Sở Tài nguyên và Môi trường</t>
  </si>
  <si>
    <t>Bộ chỉ huy Bộ Đội biên phòng tỉnh</t>
  </si>
  <si>
    <t>Ban Tổ chức Tỉnh ủy</t>
  </si>
  <si>
    <t>Đào tạo khác</t>
  </si>
  <si>
    <t>Chi cục Thủy lợi</t>
  </si>
  <si>
    <t>Khối huyện, thị xã, thành phố</t>
  </si>
  <si>
    <t>UBND Thị xã Nghi Sơn</t>
  </si>
  <si>
    <t>Bao gồm</t>
  </si>
  <si>
    <t>Huyện Hoằng Hoá</t>
  </si>
  <si>
    <t>Huyện Thiệu Hoá</t>
  </si>
  <si>
    <t>Huyện Cẩm Thuỷ</t>
  </si>
  <si>
    <t>Các đơn vị cấp tỉnh</t>
  </si>
  <si>
    <t>Sở Giáo dục và Đào tạo</t>
  </si>
  <si>
    <t>Thành phố Thanh Hoá</t>
  </si>
  <si>
    <t>Ủy ban Mặt trận tổ quốc tỉnh</t>
  </si>
  <si>
    <t>Trung tâm Giáo dục quốc tế Trường Đại học Hồng Đức</t>
  </si>
  <si>
    <t>Văn phòng UBND tỉnh</t>
  </si>
  <si>
    <t>Hội Liên hiệp phụ nữ tỉnh</t>
  </si>
  <si>
    <t>Nhu cầu vốn NS tỉnh còn thiếu</t>
  </si>
  <si>
    <t>Nội dung chi</t>
  </si>
  <si>
    <t>Thanh toán nợ các công trình đã thực hiện</t>
  </si>
  <si>
    <t>TMĐT/Giá trị quyết toán được duyệt</t>
  </si>
  <si>
    <t>Các công trình chuyển tiếp</t>
  </si>
  <si>
    <t>Tên công trình</t>
  </si>
  <si>
    <t>Hiện trạng hư hỏng</t>
  </si>
  <si>
    <t>Quy mô sửa chữa</t>
  </si>
  <si>
    <t>Vốn còn thiếu</t>
  </si>
  <si>
    <t>TMĐT dự kiến</t>
  </si>
  <si>
    <t>Quyết định phê duyệt quyết toán/chủ trương hỗ trợ</t>
  </si>
  <si>
    <t>Chi cục Văn thư Lưu trữ</t>
  </si>
  <si>
    <t>Hỗ trợ máy móc, thiết bị tiên tiến vào sản xuất hàng CN-TTCN</t>
  </si>
  <si>
    <t xml:space="preserve">Khối lượng và kinh phí hỗ trợ tích tụ, tập trung đất đai để phát triển sản xuất nông nghiệp quy mô lớn, ứng dụng công nghệ cao </t>
  </si>
  <si>
    <t>Nhóm: Cây lúa, cây mía, 
cây thức ăn chăn nuôi</t>
  </si>
  <si>
    <t>Diện tích thuê từ năm 2021</t>
  </si>
  <si>
    <t>Các Công ty thủy nông</t>
  </si>
  <si>
    <t>Kinh phí vận hành 02 Âu Báo Văn, Mỹ Quan Trang</t>
  </si>
  <si>
    <t xml:space="preserve"> </t>
  </si>
  <si>
    <t>Trường Đại học Hồng Đức</t>
  </si>
  <si>
    <t xml:space="preserve">Vốn đã giao </t>
  </si>
  <si>
    <t>Thanh toán theo quyết toán được duyệt</t>
  </si>
  <si>
    <t>Căn cứ</t>
  </si>
  <si>
    <t>Nâng cấp đê sông Tam Điệp đoạn xã Hà Vinh, huyện Hà Trung</t>
  </si>
  <si>
    <t>Kè chống sạt lở bờ tả và hoàn thiện mặt cắt đê tả sông Mậu Khê, đoạn xã Thiệu Duy</t>
  </si>
  <si>
    <t>Sở Nông nghiệp &amp; PTNT</t>
  </si>
  <si>
    <t>Các công trình quyết toán</t>
  </si>
  <si>
    <t>Bố trí 100% giá trị quyết toán</t>
  </si>
  <si>
    <t>Nâng cấp tuyến đê Tả sông Hoàng xã Quảng Văn-Quảng Ngọc huyện Quảng Xương</t>
  </si>
  <si>
    <t>Sở Văn hoá, Thể thao và Du lịch</t>
  </si>
  <si>
    <t>Kinh phí hoạt động của Ban Chỉ đạo về quản lý vệ sinh an toàn thực phẩm tỉnh</t>
  </si>
  <si>
    <t>Xây dựng bản tin sản xuất, thị trường và tiêu thụ nông sản tỉnh Thanh Hóa</t>
  </si>
  <si>
    <t xml:space="preserve">- </t>
  </si>
  <si>
    <t>Kiểm nghiệm</t>
  </si>
  <si>
    <t>Chứng nhận</t>
  </si>
  <si>
    <t>Xây dựng chuỗi giá trị các sản phẩm an toàn thông qua thành lập tổ hợp tác, hợp tác xã</t>
  </si>
  <si>
    <t>Hỗ trợ kinh phí thực hiện chuyên mục ATGT 24H</t>
  </si>
  <si>
    <t>Tr.đó:</t>
  </si>
  <si>
    <t>Dự toán phân bổ chi tiết</t>
  </si>
  <si>
    <t>Sủa chữa, nâng cấp đập Hón Đìn, xã Thọ Thanh, huyện Thường Xuân</t>
  </si>
  <si>
    <t xml:space="preserve">Hỗ trợ sửa chữa đường huyện </t>
  </si>
  <si>
    <t>Ban quản lý KKT Nghi Sơn và các KCN</t>
  </si>
  <si>
    <t>Kinh phí thực hiện Đề án bồi dưỡng nghiệp vụ đối ngoại và ngoại ngữ, biên phiên dịch cho công chức, viên chức ngoại vụ giai đoạn 2021 - 2025 theo Quyết định 1275/QĐ-TTg ngày 19/8/2020 của Thủ tướng Chính phủ</t>
  </si>
  <si>
    <t>Kinh phí giao sau (bao gồm cả nhiệm vụ bảo vệ luận văn thạc sỹ, tiến sỹ)</t>
  </si>
  <si>
    <t xml:space="preserve">Sửa chữa Cầu Sâng Km1+200 đường Trường Thi - Hàm Rồng (ĐT.501) </t>
  </si>
  <si>
    <t>Sửa chữa nền, mặt đường đoạn Km0+00-Km0+550 đường Nghĩa Trang - Chợ Phủ (ĐT.509)</t>
  </si>
  <si>
    <t>Sửa chữa nền, mặt đường đảm bảo giao thông đoạn Km13+800- Km15+300 đường tỉnh Cầu Thiều- Thượng Ninh (ĐT.514)</t>
  </si>
  <si>
    <t>Sửa chữa nền, mặt đường đảm bảo giao thông đoạn Km19+600 - Km21+400 đường tỉnh Cầu Thiều -Thượng Ninh (ĐT.514)</t>
  </si>
  <si>
    <t>Sửa chữa cầu Ngô Công (Km11+773) đường tỉnh Sim - Xuân Thắng (ĐT.514B)</t>
  </si>
  <si>
    <t>Sửa chữa nền, mặt đường và rãnh thoát nước đoạn Km3+450 - Km3+750 đường Kim Tân - Vĩnh Hùng - TT Quán Lào - TT Thống Nhất - Phố Châu (ĐT.516B)</t>
  </si>
  <si>
    <t xml:space="preserve">Sửa chữa nền, mặt đường đảm bảo giao thông đoạn Km14+400 - Km15+100 đường Cầu Trầu - Nưa - Am Tiên (ĐT.517)                                                                                       </t>
  </si>
  <si>
    <t>Sửa chữa hư hỏng nền, mặt đường đảm bảo giao thông đoạn Km4+400 - Km5+700 đường Cẩm Sơn - Qúy Lộc - Kiểu (ĐT.518B)</t>
  </si>
  <si>
    <t>Sửa chữa hư hỏng nền, mặt đường đoạn Km14+500 - Km15+000; Km16+350-Km16+850 và cống thoát nước Km20+780 đường tỉnh Mục Sơn - Hón Can (ĐT.519)</t>
  </si>
  <si>
    <t>Sửa chữa nền, mặt đường và hệ thống thoát nước đoạn Km17+200 - Km18+400 đường Mục Sơn - Hón Can (ĐT.519)</t>
  </si>
  <si>
    <t>Sửa chữa nền, mặt đường đảm bảo giao thông đoạn Km22+550 - Km23+750 đường TT Sao Vàng - Bình Sơn - Luận Thành - Bù Đồn (ĐT.519B)</t>
  </si>
  <si>
    <t>Sửa chữa nền, mặt đường đảm bảo giao thông đoạn Km20+500 - Km21+700 đường Xuân Quỳ - Thanh Quân (ĐT.520B)</t>
  </si>
  <si>
    <t>Sửa chữa nền, mặt đường đảm bảo giao thông đoạn Km23+730 - Km24+730 đường Xuân Quỳ - Thanh Quân (ĐT.520B)</t>
  </si>
  <si>
    <t>Sửa chữa nền, mặt đường và rãnh thoát nước đoạn Km22+750 - Km24+00 đường Vạn Mai - Trung Sơn (ĐT.521)</t>
  </si>
  <si>
    <t>Sửa chữa nền, mặt đường và rãnh thoát nước đoạn Km0+350 - Km1+750, Km4+00-Km4+400 đường Cành Nàng - Lũng Cao (ĐT.521B)</t>
  </si>
  <si>
    <t>Sửa chữa nền, mặt đường, rãnh thoát nước đoạn Km14+800 - Km15+600 đường Ban Công – Phú Lệ (ĐT.521C)</t>
  </si>
  <si>
    <t xml:space="preserve">Sửa chữa nền, mặt đường và rãnh thoát nước đoạn Km11+200 -Km12+050 đường tỉnh Tén Tằn - Quang Chiểu - Mường Chanh (ĐT.521E)                      </t>
  </si>
  <si>
    <t>Sửa chữa hư hỏng nền, mặt đường đảm bảo giao thông đoạn Km18+300 - Km19+500 đường Tén Tằn - Mường Chanh - Quang Chiểu (ĐT.521E)</t>
  </si>
  <si>
    <t>Sửa chữa nền, mặt đường và rãnh thoát nước đoạn Km0+300-Km1+200 đường Bỉm Sơn-Hà Long-Hà Lĩnh (ĐT.522B)</t>
  </si>
  <si>
    <t>Sửa chữa nền, mặt đường đảm bảo giao thông đoạn Km18+600-Km19+250, Km20+650-Km21+200 đường Ban Công - Lương Nội (ĐT.523D)</t>
  </si>
  <si>
    <t xml:space="preserve">Sửa chữa nền, mặt đường và rãnh thoát nước đoạn Km30+900 - Km32+500 đường Cẩm Tú - Điền Lư (ĐT.523B)                                              </t>
  </si>
  <si>
    <t>Sửa chữa nền, mặt đường và hệ thống thoát nước đoạn Km4+800 - Km5+600 ĐT.526 tuyến nhánh ngã tư Hòa Lộc - Đa Lộc</t>
  </si>
  <si>
    <t>Sửa chữa rãnh thoát nước đoạn Km2+140 - Km2+580 đường Tứ Thôn - Mộng Giường (ĐT.527B)</t>
  </si>
  <si>
    <t>Sửa chữa nền, mặt đường đảm bảo giao thông đoạn Km3+280 - Km4+400 đường TT Hà Trung - Hà Lan (ĐT.527C)</t>
  </si>
  <si>
    <t>Sửa chữa nền, mặt đường và rãnh thoát nước đoạn Km1+170 - Km1+350 đường TT Lang Chánh - Trung Hạ (ĐT.530B)</t>
  </si>
  <si>
    <t>Sửa chữa nền, mặt đường đảm bảo giao thông đoạn Km10+900 - Km12+300 đường TT Lang Chánh - Trung Hạ (ĐT.530B)</t>
  </si>
  <si>
    <t>Sửa chữa nền, mặt đường đảm bảo giao thông đoạn Km3+900 - Km5+200 đường tỉnh ngã ba Môi - Núi Chẹt (ĐT.511)</t>
  </si>
  <si>
    <t>Sửa chữa nền, mặt đường, công trình thoát nước đoạn Km6+745 - Km7+600 đường tỉnh Đu - Thọ Vực - TT Triệu Sơn (ĐT.515C)</t>
  </si>
  <si>
    <t>Sữa chữa rãnh thoát nước đoạn Km6+700-Km7+200 đường tỉnh Thọ Minh - Kiên Thọ (ĐT.506D)</t>
  </si>
  <si>
    <t>Sửa chữa nền, mặt đường, hệ thống thoát nước đoạn Km1+500-Km2+500 đường Cầu Cừ - Kim Tân - Dốc Trầu (ĐT.523)</t>
  </si>
  <si>
    <t>Sửa chữa nền, mặt đường và hệ thống thoát nước đoạn Km4+200 - Km4+650 đường Chợ Kho - Minh Thọ (ĐT.525)</t>
  </si>
  <si>
    <t>Sửa chữa cầu Báo Văn (Km9+189) đường tỉnh Hà Ninh - Ngã Ba Hạnh (ĐT.508)</t>
  </si>
  <si>
    <t>Sửa chữa nền, mặt đường đảm bảo giao thông đoạn Km3+00 - Km4+800, Km7+300 – Km7+700 đường Sim - Bến Sung - Thanh Tân (ĐT.520)</t>
  </si>
  <si>
    <t>Sửa chữa cầu Hiệu (Km0+224) đường tỉnh Thành Tâm - Thành Long - Vĩnh Hưng - TT Vĩnh Lộc (ĐT.522)</t>
  </si>
  <si>
    <t>Sửa chữa  nền, mặt đường đoạn Km0-Km3+00 đường tỉnh Thiệu Hóa - Xuân Vinh - Xuân Lam  (ĐT.506B)</t>
  </si>
  <si>
    <t>Sửa chữa cầu Trắng (Km6+670) đường tỉnh Ba Chè - Hạnh Phúc (ĐT.515) bị hư hỏng</t>
  </si>
  <si>
    <t>Sửa chữa mở rộng khẩu độ thoát nước tại tràn Thành Nàng Km32+00 đường tỉnh Sao Vàng - Luận Thành - Bù Đồn (ĐT.519B)</t>
  </si>
  <si>
    <t xml:space="preserve">Sửa chữa nền mặt đường, rãnh thoát nước đoạn Km8-Km11+00 từ xã Thành Lâm đi xã Thành Sơn đường tỉnh Ban Công - Phú Lệ (ĐT.521C) </t>
  </si>
  <si>
    <t>Sửa chữa nền mặt đường và rãnh thoát nước đoạn Km1+750 - Km3+900 đường tỉnh ngã ba Môi - Núi Chẹt (ĐT.511)</t>
  </si>
  <si>
    <t>Căn cứ đề xuất</t>
  </si>
  <si>
    <t>Bộ Chỉ huy Quân sự tỉnh</t>
  </si>
  <si>
    <t>Kinh phí phân bổ cho các nhiệm vụ sau khi được cấp có thẩm quyền phê duyệt</t>
  </si>
  <si>
    <t>Ban Nội chính Tỉnh ủy</t>
  </si>
  <si>
    <t>Công An tỉnh</t>
  </si>
  <si>
    <t>Hội Liên hiệp Phụ Nữ tỉnh</t>
  </si>
  <si>
    <t>Hội Cựu biến binh tỉnh</t>
  </si>
  <si>
    <t>Liên minh Hợp tác xã tỉnh</t>
  </si>
  <si>
    <t>Ngân hàng Nhà nước Chi nhánh Thanh Hóa</t>
  </si>
  <si>
    <t>Ngân hàng Chính sách xã hội Chi nhánh Thanh Hóa</t>
  </si>
  <si>
    <t>Nội dung, đơn vị thực hiện</t>
  </si>
  <si>
    <t>Hỗ trợ sửa chữa đường huyện hư hỏng nặng để đảm bảo ATGT</t>
  </si>
  <si>
    <t>TỔNG NGUỒN KINH PHÍ</t>
  </si>
  <si>
    <t>Kinh phí quản lý bảo trì đường bộ Trung ương bổ sung</t>
  </si>
  <si>
    <t>Ngân sách địa phương</t>
  </si>
  <si>
    <t>Trung tâm Công nghệ Thông tin và Truyền thông (trực thuộc Sở Thông tin và Truyền thông)</t>
  </si>
  <si>
    <t>Trường Đại học Văn hóa, Thể thao và Du lịch</t>
  </si>
  <si>
    <t>Đoàn khối Cơ quan và Doanh nghiệp tỉnh: Hỗ trợ kinh phí tổ chức hoạt động tuyên truyền, pháp luật về ATGT trong cán bộ, đoàn viên, thanh niên</t>
  </si>
  <si>
    <t>Đoàn khối Cơ quan và Doanh nghiệp tỉnh</t>
  </si>
  <si>
    <t>Hiệp hội doanh nhân nữ tỉnh Thanh Hóa</t>
  </si>
  <si>
    <t>Phát triển sản phẩm du lịch sinh thái, cộng đồng, làng nghề</t>
  </si>
  <si>
    <r>
      <t>NS tỉnh hỗ trợ</t>
    </r>
    <r>
      <rPr>
        <sz val="12"/>
        <rFont val="Times New Roman"/>
        <family val="1"/>
      </rPr>
      <t xml:space="preserve"> (không bao gồm chi phí GPMB)</t>
    </r>
  </si>
  <si>
    <t>Đào tạo cán bộ, công chức</t>
  </si>
  <si>
    <t>Hội Chữ thập đỏ tỉnh: Hỗ trợ kinh phí đào tạo, bồi dưỡng về kiến thức, kỹ năng sơ cấp cứu tai nạn giao thông và an toàn giao thông cho tình nguyện viên Chữ thập đỏ</t>
  </si>
  <si>
    <t>Sửa chữa hệ thống báo hiệu đường bộ đường Đại lộ Nam Sông Mã</t>
  </si>
  <si>
    <t>Sửa chữa rãnh thoát nước đoạn Km6+200-Km6+700 (PT) đường Hà Ninh - Ngã Ba Hạnh (ĐT.508)</t>
  </si>
  <si>
    <t xml:space="preserve">Sửa chữa nền, mặt đường đảm bảo giao thông đoạn Km1+500 - Km2+800 đường Yên Dương - Hoạt Giang (ĐT.523 kéo dài)     </t>
  </si>
  <si>
    <t>Bổ sung rãnh thoát nước đoạn Km10+950 - Km11+600 đường Yên Phong - Cầu Bụt (ĐT.506C)</t>
  </si>
  <si>
    <t>Sửa chữa nền, mặt đường và hệ thống thoát nước đoạn Km11+960 - Km12+200; Km19+700 - Km20+100 đường Đu - Thọ Vực - TT Triệu Sơn (ĐT.515C)</t>
  </si>
  <si>
    <t>Sửa chữa nền, mặt đường và hệ thống thoát nước</t>
  </si>
  <si>
    <t>Sửa chữa mở rộng khẩu độ thoát nước tràn Tân Thắng, xã Tân Bình Km8+930 đường tỉnh TT Yên Cát - Xuân Khang (ĐT.520C), huyện Như  Xuân</t>
  </si>
  <si>
    <t>Trung tâm Khuyến công và tiết kiệm năng lượng</t>
  </si>
  <si>
    <t>Ban Tôn giáo</t>
  </si>
  <si>
    <t>Chi cục Quản lý chất lượng nông lâm và thủy sản</t>
  </si>
  <si>
    <t>Chi cục Phát triển nông thôn</t>
  </si>
  <si>
    <t>Văn phòng Điều phối Chương trình xây dựng NTM tỉnh</t>
  </si>
  <si>
    <t>Tỉnh đoàn Thanh niên</t>
  </si>
  <si>
    <t>Giao Sở Tài chính thẩm định, trình UBND tỉnh phân bổ khi đủ điều kiện</t>
  </si>
  <si>
    <t>Kinh phí giao sau (giao Sở Tài chính thẩm định, trình UBND tỉnh phân bổ khi đủ điều kiện)</t>
  </si>
  <si>
    <t>Diện tích thuê từ năm 2022</t>
  </si>
  <si>
    <t>Đơn vị, địa phương</t>
  </si>
  <si>
    <t xml:space="preserve">Kinh phí hỗ trợ trích lập 02 quỹ khen thưởng, phúc lợi </t>
  </si>
  <si>
    <t>Kinh phí hỗ trợ thay thế máy bơm</t>
  </si>
  <si>
    <t>Công ty TNHH MTV TL Bắc Sông Mã</t>
  </si>
  <si>
    <t>Công ty TNHH MTV TL Nam Sông Mã</t>
  </si>
  <si>
    <t xml:space="preserve">Hỗ trợ phát triển các chuỗi liên kết từ sản xuất chế biến tiêu thụ thực phẩm nông sản, thủy sản an toàn </t>
  </si>
  <si>
    <t>Chương trình Kiểm soát nhuyễn thể hai mảnh vỏ</t>
  </si>
  <si>
    <t>Chương trình giám sát dư lượng các chất độc hại trong thủy sản nuôi</t>
  </si>
  <si>
    <t>Công trình tôn tạo cảnh quan khuôn viên đền thờ Tư Mã Hai Đào (xã Sơn Thủy)</t>
  </si>
  <si>
    <t>Số tàu cá đăng ký (tàu)</t>
  </si>
  <si>
    <t>Mức hỗ trợ
(triệu đồng/tháng)</t>
  </si>
  <si>
    <t>Số tháng</t>
  </si>
  <si>
    <t xml:space="preserve">Hỗ trợ ứng dụng máy móc thiết bị tiên tiến vào sản xuất gạch không nung </t>
  </si>
  <si>
    <t>Hỗ trợ ứng dụng máy móc thiết bị tiên tiến trong sản xuất các sản phẩm đồ gỗ nội thất</t>
  </si>
  <si>
    <t xml:space="preserve">Chương trình tham gia Hội chợ trong nước </t>
  </si>
  <si>
    <t>Hỗ trợ tổ chức phiên chợ kết nối cung - cầu</t>
  </si>
  <si>
    <t>Công văn số 1746/UBND-THKH ngày 18/02/2020 của Chủ tịch UBND tỉnh; Quyết định số 18/QĐ-HHDNN ngày 26/02/2020 của Hiệp hội doanh nhân nữ tỉnh Thanh Hóa</t>
  </si>
  <si>
    <t>Công văn số 7843/UBND-KTTC ngày 5/7/2018 của Chủ tịch UBND tỉnh</t>
  </si>
  <si>
    <t>Hỗ trợ sản xuất rau an toàn tập trung chuyên canh</t>
  </si>
  <si>
    <t xml:space="preserve">Hỗ trợ hạ tầng khu trang trại chăn nuôi tập trung </t>
  </si>
  <si>
    <t>Hỗ trợ phát triển rừng trồng thâm canh, tập trung</t>
  </si>
  <si>
    <t>Hỗ trợ ứng dụng công nghệ vật liệu mới trong đóng mới hầm bảo quản sản phẩm khai thác thủy sản cho các tàu cá đánh bắt, hậu cần đánh bắt vùng khơi</t>
  </si>
  <si>
    <t>Hỗ trợ sản xuất cây ăn quả tập trung</t>
  </si>
  <si>
    <t xml:space="preserve">Hỗ trợ phát triển sản phẩm thuộc Chương trình mỗi xã một sản phẩm (OCOP) </t>
  </si>
  <si>
    <t xml:space="preserve">Kinh phí phục vụ kiểm tra liên ngành </t>
  </si>
  <si>
    <t>Tăng cường trách nhiệm của các ngành, các cấp trong việc quản lý thanh tra, kiểm tra, giám sát và xử lý vi phạm về vệ sinh an toàn thực phẩm</t>
  </si>
  <si>
    <t>Xây dựng mô hình điểm về an toàn thực phẩm</t>
  </si>
  <si>
    <t>Văn phòng Điều phối về vệ sinh An toàn thực phẩm tỉnh</t>
  </si>
  <si>
    <t>Thanh tra tỉnh</t>
  </si>
  <si>
    <t xml:space="preserve">Đường bộ miền xuôi </t>
  </si>
  <si>
    <t>Đường bộ miền núi</t>
  </si>
  <si>
    <t>Sửa chữa nền, mặt đường và rãnh thoát nước đoạn Km4+00 - Km4+198,83, Km6+650 - Km7+10,5 đường Thăng Long - Xuân Thái - đường Nghi Sơn - Bãi Trành (ĐT.505B)</t>
  </si>
  <si>
    <t>Sửa chữa nền, mặt đường đoạn Km3+00 – Km3+750 đường tỉnh Thiệu Hóa - Xuân Vinh - Xuân Lam (ĐT.506B)</t>
  </si>
  <si>
    <t>Sửa chữa  nền, mặt đường đoạn Km12+00-Km23+00 đường tỉnh Kiểu - Ấn Đỗ  (ĐT.518)</t>
  </si>
  <si>
    <t>Nâng cấp đê Tả sông Cầu Chày đoạn qua xã Yên Phú huyện Yên Định</t>
  </si>
  <si>
    <t>Xử lý mặt đê đoạn từ Km22+821-Km24+923 đê tả sông Bưởi xã Vĩnh Hòa, huyện Vĩnh Lộc</t>
  </si>
  <si>
    <t>Tu sửa, nâng cấp đập Lau Thượng, xã Phùng Giáo, huyện Ngọc Lặc</t>
  </si>
  <si>
    <t>Đập, mương bản Bun, xã Sơn Điện, huyện Quan Sơn</t>
  </si>
  <si>
    <t>Đập, mương bản Tong, xã Trung Tiến, huyện Quan Sơn</t>
  </si>
  <si>
    <t>Nâng cấp, cải tạo tuyến đê số 01 trên địa bàn xã Xuân Thọ, huyện Triệu Sơn</t>
  </si>
  <si>
    <t>Sửa chữa, nâng cấp Đập Làng Trảy, xã Cẩm Thạch, huyện Cẩm Thủy</t>
  </si>
  <si>
    <t>Cải tạo, nâng cấp hồ cầu Lim, xã Mậu Lâm, huyện Như Thanh</t>
  </si>
  <si>
    <t>Nâng cấp, sửa chữa công trình đập, mương hồ Buốc, xã Kỳ Tân, huyện Bá Thước</t>
  </si>
  <si>
    <t>Sửa chữa nền, mặt đường đảm bảo giao thông đoạn Km7+00-Km8+00 đường Hà Ninh-Ngã Ba Hạnh (ĐT.508)</t>
  </si>
  <si>
    <t>Sửa chữa nền, mặt đường và hệ thống thoát nước đoạn Km4+200-Km5+00 đường Nghĩa Trang-Chợ phủ (ĐT.509)</t>
  </si>
  <si>
    <t>Sửa chữa Cầu Thành Tín Km6+720 đường Đu-Thọ Vực-TT Triệu Sơn (ĐT.515C)</t>
  </si>
  <si>
    <t>Sửa chữa Cầu Trắng Km8+550 đường Đu-Thọ Vực-TT Triệu Sơn (ĐT.515C)</t>
  </si>
  <si>
    <t xml:space="preserve">Sửa chữa nền, mặt đường và hệ thống nước nước đoạn Km57+700-Km58+300 đường Kim Tân-Vĩnh Hùng-TT Quán Lào-TT Thống Nhất-Phố Châu (ĐT.516B) </t>
  </si>
  <si>
    <t>Sửa chữa nền, mặt đường và hệ thống thoát nước đoạn Km11+840-Km13+300 đường Cẩm Sơn-Quý Lộc-Kiểu (ĐT.518B)</t>
  </si>
  <si>
    <t>Sửa chữa nền, mặt đường và hệ thống thoát nước đoạn Km20+650-Km22+00 đường TT Sao Vàng-Bình Sơn-Bù Đồn-Luận Thành (ĐT.519B)</t>
  </si>
  <si>
    <t>Sửa chữa nền, mặt đường đảm bảo giao thông đoạn Km6+300-Km9+400 đường TT Sao Vàng-Bình Sơn-Bù Đồn-Luận Thành (ĐT.519B)</t>
  </si>
  <si>
    <t xml:space="preserve">Sửa chữa nền, mặt đường và hệ thống thoát nước đoạn Km15+00-Km17+100 đường Xuân Quỳ-Thanh Quân (ĐT.520B) </t>
  </si>
  <si>
    <t>Sửa chữa nền, mặt đường và hệ thống thoát nước đoạn Km9+500-Km10+200 đường Yên Cát-Thanh Quân (ĐT.520D)</t>
  </si>
  <si>
    <t>Sửa chữa nền, mặt đường và hệ thống thoát nước đoạn Km2+00-Km3+400 đường Bỉm Sơn - Nga Sơn (ĐT.527)</t>
  </si>
  <si>
    <t>Sửa chữa nền, mặt đường đảm bảo giao thông đoạn Km4+800-Km6+00 đường Lang Chánh-Yên Khương (ĐT.530)</t>
  </si>
  <si>
    <t>Sửa chữa nền, mặt đường và hệ thống thoát nước đoạn Km12+150-Km14+400 đường TT Lang Chánh-Trung Hạ (ĐT.530B)</t>
  </si>
  <si>
    <t>Sửa chữa nền, mặt đường (thảm BTN) và hệ thống thoát nước</t>
  </si>
  <si>
    <t>Sửa chữa hệ thống ATGT</t>
  </si>
  <si>
    <t>Sửa chữa nền, mặt đường, gia cố lề và hệ thống thoát nước</t>
  </si>
  <si>
    <t>Sửa chữa nền, mặt đường, gia cố lề</t>
  </si>
  <si>
    <t>Sửa chữa nền mặt đường</t>
  </si>
  <si>
    <t>Sửa chữa Cầu Kè Km11+148,5 đường Ba Chè -  Hạnh Phúc (ĐT.515).</t>
  </si>
  <si>
    <r>
      <t xml:space="preserve">Thanh tra Sở Giao thông vận tải </t>
    </r>
    <r>
      <rPr>
        <sz val="12"/>
        <rFont val="Times New Roman"/>
        <family val="1"/>
      </rPr>
      <t>(Trạm kiểm tra tải trọng xe lưu động)</t>
    </r>
  </si>
  <si>
    <t>Hoạt động Ban An toàn giao thông tỉnh</t>
  </si>
  <si>
    <t>Ban An toàn giao thông các huyện, thị xã, thành phố</t>
  </si>
  <si>
    <t>Công ty Cổ phần đường sắt Thanh Hóa: Hỗ trợ kinh phí cảnh giới đảm bảo an toàn giao thông đường sắt trên địa bàn tỉnh</t>
  </si>
  <si>
    <t>Xây dựng và nhân rộng mô hình trình diễn</t>
  </si>
  <si>
    <t>Trung tâm nghiên cứu ứng dụng khoa học công nghệ - Trường Đại học Hồng Đức</t>
  </si>
  <si>
    <t>Chương trình sử dụng năng lượng tiết kiệm và hiệu quả</t>
  </si>
  <si>
    <t>Công ty TNHH MTV thủy lợi Bắc Sông Mã</t>
  </si>
  <si>
    <t>E</t>
  </si>
  <si>
    <t>G</t>
  </si>
  <si>
    <t>Quyết định phê duyệt dự án/Quyết toán</t>
  </si>
  <si>
    <t>154/TTr-UBND ngày 04/11/2022</t>
  </si>
  <si>
    <t>Giá trị quyết toán/Tổng mức đâu tư</t>
  </si>
  <si>
    <t xml:space="preserve">Kinh phí đã hỗ trợ </t>
  </si>
  <si>
    <t>Kinh phí thực hiện chính sách xây dựng nông thôn mới</t>
  </si>
  <si>
    <t>Mức hỗ trợ từ nguồn Ngân sách tỉnh</t>
  </si>
  <si>
    <t xml:space="preserve">Giao Văn phòng Điều phối Chương trình xây dựng NTM tỉnh chủ trì, phối hợp với các đơn vị liên quan báo cáo UBND tỉnh theo quy định </t>
  </si>
  <si>
    <t>Kinh phí dự phòng phân bổ cho các nhiệm vụ đột xuất, phát sinh được cấp có thẩm quyền phê duyệt</t>
  </si>
  <si>
    <t>Kinh phí phân bổ chung theo quy định</t>
  </si>
  <si>
    <t>Kinh phí phân bổ theo các mục tiêu, nhiệm vụ, chuyên đề</t>
  </si>
  <si>
    <t>Kho bạc Nhà nước tỉnh</t>
  </si>
  <si>
    <t>3.1</t>
  </si>
  <si>
    <t>3.2</t>
  </si>
  <si>
    <t>6209/UBND-KT ngày 18/10/2022</t>
  </si>
  <si>
    <t>5542/TTr-UBND ngày 28/10/2022</t>
  </si>
  <si>
    <t>Nâng cấp tuyến kênh tưới, tiêu kết hợp xã Quảng Minh, thành phố Sầm Sơn</t>
  </si>
  <si>
    <t>5636/TTr-UBND ngày 02/11/2022</t>
  </si>
  <si>
    <t>2631/UBND-QLDA ngày 12/9/2022</t>
  </si>
  <si>
    <t>Sửa chữa, cải tạo kênh Bến Lồ, phường Đông Sơn, thị xã Bỉm Sơn</t>
  </si>
  <si>
    <t>2890/UBND-QLDA ngày 04/10/2022</t>
  </si>
  <si>
    <t>248/TTr-UBND ngày 04/10/2022</t>
  </si>
  <si>
    <t>267/TTr-UBND ngày 21/10/2022</t>
  </si>
  <si>
    <t>273/TTr-UBND ngày 27/10/2022</t>
  </si>
  <si>
    <t>Kiên cố hóa tuyến kênh tưới, tiêu kết hợp từ nhà bà Kha đi kênh T3, xã Yên Dương, huyện Hà Trung</t>
  </si>
  <si>
    <t>180/TTr-UBND ngày 10/9/2022</t>
  </si>
  <si>
    <t>Kiên cố hóa kênh mương và đường giao thông nội đồng xã Nga Điền, huyện Nga Sơn</t>
  </si>
  <si>
    <t>213/TTr-UBND ngày 25/8/2022</t>
  </si>
  <si>
    <t>257/TTr-UBND ngày 01/11/2022</t>
  </si>
  <si>
    <t>Kiên cố hóa tuyến kênh từ cống Thiên Tạo thôn Bạch Yên Sơn đi cống Cái thôn Yên Minh, xã Quang Lộc, huyện Hậu Lộc</t>
  </si>
  <si>
    <t>152/TTr-UBND ngày 16/8/2022; 179/TTr-UBND ngày 12/10/2022</t>
  </si>
  <si>
    <t>180/TTr-UBND ngày 12/10/2022</t>
  </si>
  <si>
    <t>Nâng cấp tuyến kênh Ngõ Tường đi sông Ba Xã, xã Quảng Trường, huyện Quảng Xương</t>
  </si>
  <si>
    <t>Nâng cấp tuyến kênh số 1, xã Quảng Long, huyện Quảng Xương</t>
  </si>
  <si>
    <t>Nâng cấp kênh tưới Phúc Đổi, xã Trường Minh, huyện Nông Cống</t>
  </si>
  <si>
    <t>Nâng cấp trạm bơm tưới Thiện Na, xã Vạn Hòa, huyện Nông Cống</t>
  </si>
  <si>
    <t>Nâng cấp trạm bơm tưới  Lọc Cọc, xã Định Tăng, huyện Yên Định</t>
  </si>
  <si>
    <t>Nâng cấp trạm bơm Núi Trác, xã Vĩnh Long, huyện Vĩnh Lộc</t>
  </si>
  <si>
    <t>177/TTr-UBND ngày 05/8/2022</t>
  </si>
  <si>
    <t>Nâng cấp kênh tưới Cống Mỏ, xã Vĩnh Long, huyện Vĩnh Lộc</t>
  </si>
  <si>
    <t>Nâng cấp trạm bơm tưới Lâm Thành, thị trấn Kim Tân, huyện Thạch Thành</t>
  </si>
  <si>
    <t>Sửa chữa, nâng cấp đập Đồng Lốc, xã Cẩm Phú, huyện Cẩm Thủy</t>
  </si>
  <si>
    <t>Sửa chữa, nâng cấp đập Đinh Hương, xã Cẩm Thành, huyện Cẩm Thủy</t>
  </si>
  <si>
    <t>Cải tạo, nâng cấp hồ Bai Đu, xã Đồng Thịnh, huyện Ngọc Lặc</t>
  </si>
  <si>
    <t>Sửa chữa, nâng cấp hồ Nán, xã Nguyệt Ấn, huyện Ngọc Lặc</t>
  </si>
  <si>
    <t>Sửa chữa, nâng cấp hồ Ông Lịch, xã Xuân Phúc, huyện Như Thanh</t>
  </si>
  <si>
    <t>210/TTr-UBND ngày 31/10/2022</t>
  </si>
  <si>
    <t>211/TTr-UBND ngày 31/10/2022</t>
  </si>
  <si>
    <t>Đập Tá Nham thôn Thành Lợi, xã Tân Thành, huyện Thường Xuân</t>
  </si>
  <si>
    <t>174/TTr-UBND ngày 14/9/2022</t>
  </si>
  <si>
    <t>Nâng cấp, cải tạo đập, mương hang Cáu, xã Vạn Xuân, huyện Thường Xuân</t>
  </si>
  <si>
    <t>213/TTr-UBND ngày 31/11/2022</t>
  </si>
  <si>
    <t>Sửa chữa, nâng cấp hồ Bảy Nón, thị trấn Yên Cát, huyện Như Xuân</t>
  </si>
  <si>
    <t>101/TTr-UBND ngày 16/8/2022</t>
  </si>
  <si>
    <t>Sửa chữa, nâng cấp Hồ Tá Kéng xã Tân Bình, huyện Như Xuân</t>
  </si>
  <si>
    <t xml:space="preserve">Sửa chữa nền, mặt đường </t>
  </si>
  <si>
    <t>Sửa chữa nền, mặt đường đảm bảo giao thông đoạn Km22+300-Km23+00, Km23+250-Km23+400 đường tỉnh Cẩm Sơn - Quý Lộc - Kiểu (ĐT.518B)</t>
  </si>
  <si>
    <t>Sửa chữa nền, mặt đường và hệ thống thoát nước đoạn Km26+00-Km26+600 đường tỉnh Cẩm Sơn-Quý Lộc-Kiểu (ĐT.518B)</t>
  </si>
  <si>
    <t>Sửa chữa hệ thống thoát nước, gia cố lề đoạn Km45+200-Km46+00 sửa chữa nền, mặt đường đoạn Km57+750-Km58+00 đường tỉnh Sao Vàng-Bình Sơn- Luận Thành- Bù Đồn (ĐT.519B)</t>
  </si>
  <si>
    <t>Sửa chữa nền, mặt đường và hệ thống thoát nước đoạn Km23+00-Km24+925 đường Tén Tằn-Quang Chiểu-Mường Chanh (ĐT.521E)</t>
  </si>
  <si>
    <t>Sửa chữa nền, mặt đường và hệ thống thoát nước đoạn Km8+700-Km9+900 đường Thành Tâm-Thành Long-Vĩnh Hưng-Thị trấn Vĩnh Lộc (ĐT.522)</t>
  </si>
  <si>
    <t>Sửa chữa nền, mặt đường và hệ thống thoát nước đoạn Km2+800-Km3+100, Km4+300-Km5+400 đường Hoạt Giang-Yên Dương (ĐT.523 kéo dài)</t>
  </si>
  <si>
    <t>Sửa chữa nền, mặt đường đảm bảo giao thông đoạn Km0+530-Km1+00 đường Cẩm Tú-Điền Lư (ĐT.523B)</t>
  </si>
  <si>
    <t>Sửa chữa nền, mặt đường và hệ thống thoát nước đoạn Km4+900-Km5+400 đường Cẩm Tú-Điền Lư (ĐT.523B)</t>
  </si>
  <si>
    <t>Sửa chữa hư hỏng đường tràn Km12+560 đường tỉnh Ban Công-Lương Nội (ĐT.523D)</t>
  </si>
  <si>
    <t>Sửa chữa nền, mặt đường mặt đường đảm bảo giao thông đoạn Km7+200-Km8+600 đường Cẩm Phong-Cẩm Lương-Cẩm Thạch (ĐT.523E)</t>
  </si>
  <si>
    <t>Sửa chữa nền, mặt đường đảm bảo giao thông đoạn Km8+700-Km10+300 đường Thăng Thọ- Tượng Văn (ĐT.525)</t>
  </si>
  <si>
    <t>Sửa chữa nền, mặt đường, hệ thống thoát nước đoạn Km5+100-Km7+00 đường tỉnh Thiệu Phú - Định Thành - Định Tân (ĐT.516C)</t>
  </si>
  <si>
    <t>Sửa chữa nền, mặt đường và hệ thống thoát nước đoạn Km6+00-Km8+00, Km11+00-Km12+400 đường Ban Công-Phú Lệ (ĐT.521C)</t>
  </si>
  <si>
    <t xml:space="preserve">Sửa chữa nền, mặt đường và hệ thống thoát nước đoạn Km2+800-Km3+900 đường Cẩm Phong-Cẩm Lương-Cẩm Thạch (ĐT.523E) </t>
  </si>
  <si>
    <t>Sửa chữa nền, mặt đường và hệ thống thoát nước đoạn Km11+720-Km13+00 đường Đại Lộc-Hoa Lộc-Minh Lộc (ĐT.526)</t>
  </si>
  <si>
    <t>Trung tâm Văn hóa - Điện ảnh</t>
  </si>
  <si>
    <t xml:space="preserve">Bổ sung có mục tiêu cho ngân sách  huyện, thị xã, thành phố </t>
  </si>
  <si>
    <t>Căn cứ NQ 177/2021/NQ-HĐND ngày 10/12/2021 của HĐND tỉnh</t>
  </si>
  <si>
    <t>Giao Sở Tài chính chủ trì, trên cơ sở nguyên tắc, tiêu chí lựa chọn theo thứ tự ưu tiên và khả năng cân đối nguồn vốn, báo cáo UBND tỉnh theo quy định</t>
  </si>
  <si>
    <t>Thị xã Bỉm sơn</t>
  </si>
  <si>
    <t>Huyện, thị xã, thành phố</t>
  </si>
  <si>
    <t>Giá trị quyết toán; tổng mức đầu tư</t>
  </si>
  <si>
    <t>Nâng cấp hệ thống kênh tưới nội đồng xã Ngọc Lĩnh, thị xã Nghi Sơn</t>
  </si>
  <si>
    <t>Trung tâm Khuyến nông tỉnh</t>
  </si>
  <si>
    <t>Văn phòng điều phối về vệ sinh an toàn thực phẩm tỉnh</t>
  </si>
  <si>
    <t>Chi cục An toàn vệ sinh thực phẩm</t>
  </si>
  <si>
    <t>Tỉnh đoàn thanh niên</t>
  </si>
  <si>
    <t>Tỉnh đoàn thanh niên: Hỗ trợ kinh phí thực hiện Kế hoạch triển khai các hoạt động Đoàn TNCS Hồ Chí Minh tham gia đảm bảo trật tự an toàn giao thông giai đoạn 2023 – 2025</t>
  </si>
  <si>
    <t>Kinh phí chưa phân bổ chi tiết (Giao Sở Tài chính chủ trì phối hợp với các ngành có liên quan trình UBND tỉnh phân bổ theo nhiệm vụ)</t>
  </si>
  <si>
    <t xml:space="preserve">Hội Làm vườn và Trang trại tỉnh </t>
  </si>
  <si>
    <t xml:space="preserve">Kinh phí hỗ trợ tiền điện, sửa chữa thường xuyên </t>
  </si>
  <si>
    <t>Dự toán năm 2024</t>
  </si>
  <si>
    <t>Đơn vị: Triệu đồng</t>
  </si>
  <si>
    <t xml:space="preserve">Thực hiện Kế hoạch tổ chức các hoạt động hỗ trợ thanh niên tỉnh Thanh Hóa khởi nghiệp </t>
  </si>
  <si>
    <t>Kế hoạch số 19/KH-UBND ngày 03/2/2023 của UBND tỉnh; Kế hoạch số 87-KH/TĐTN-ĐKTHTN ngày 05/10/2023 của BCH Đoàn tỉnh Thanh Hóa</t>
  </si>
  <si>
    <r>
      <t>Thực hiện Đề án</t>
    </r>
    <r>
      <rPr>
        <i/>
        <sz val="12"/>
        <rFont val="Times New Roman"/>
        <family val="1"/>
      </rPr>
      <t xml:space="preserve"> "Hỗ trợ doanh nghiệp nhỏ và vừa do nữ làm chủ trên địa bàn tỉnh Thanh Hóa phát triển nguồn nhân lực, khởi nghiệp sáng tạo, tham gia cụm liên kết ngành, chuỗi giá trị trong lĩnh vực sản xuất chế biến, kinh doanh sản phẩm"</t>
    </r>
    <r>
      <rPr>
        <sz val="12"/>
        <rFont val="Times New Roman"/>
        <family val="1"/>
      </rPr>
      <t xml:space="preserve"> giai đoạn 2021-2025</t>
    </r>
  </si>
  <si>
    <t>Xây dựng và nhân rộng mô hình</t>
  </si>
  <si>
    <t>Bồi dưỡng, tập huấn, đào tạo chuyển gia công nghệ, thông tin tuyên truyền</t>
  </si>
  <si>
    <t>Thông tin tuyên truyền</t>
  </si>
  <si>
    <t>Dự toán
năm 2024</t>
  </si>
  <si>
    <t>Chương trình khuyến công địa phương năm 2024</t>
  </si>
  <si>
    <t>Hỗ trợ ứng dụng máy móc thiết bị tiên tiến trong sản xuất chế biến các sản phẩm nông sản</t>
  </si>
  <si>
    <t>Xã Nga Thạch, huyện Nga Sơn</t>
  </si>
  <si>
    <t>Hỗ trợ ứng dụng máy móc thiết bị tiên tiến trong sơ chế, bảo quản nông sản sau thu hoạch</t>
  </si>
  <si>
    <t>Xã Thiệu Vũ, huyện Thiệu Hóa</t>
  </si>
  <si>
    <t>Hỗ trợ ứng dụng máy móc thiết bị tiên tiến trong sản xuất sản phẩm Đông trùng hạ thảo chất lượng cao</t>
  </si>
  <si>
    <t>Thị trấn Nga Sơn, huyện Nga Sơn</t>
  </si>
  <si>
    <t>Xã Thanh Xuân, huyện Như Xuân</t>
  </si>
  <si>
    <t>Hỗ trợ ứng dụng máy móc thiết bị tiên tiến trong gia công cơ khí sản xuất các sản phẩm mỹ nghệ</t>
  </si>
  <si>
    <t>Xã Nam Giang, huyện Thọ Xuân</t>
  </si>
  <si>
    <t>Hỗ trợ ứng dụng nhóm máy móc thiết bị tiên tiến trong ngành may công nghiệp</t>
  </si>
  <si>
    <t>Xã Xuân Hồng, huyện Thọ Xuân</t>
  </si>
  <si>
    <t>Xã Triệu Thành, huyện Triệu Sơn</t>
  </si>
  <si>
    <t>Tham gia Hội chợ tại thành phố Hà Nội năm 2024</t>
  </si>
  <si>
    <t>Tham gia Hội chợ tại 07 tỉnh, thành phố năm 2024</t>
  </si>
  <si>
    <t>Hỗ trợ tổ chức 03 phiên chợ kết nối cung - cầu về nông thôn năm 2024</t>
  </si>
  <si>
    <t>07 tỉnh, thành phố</t>
  </si>
  <si>
    <t>Thành phố Hà Nội</t>
  </si>
  <si>
    <t>Chương trình sử dụng năng lượng tiết kiệm và hiệu quả thực hiện mới năm 2024</t>
  </si>
  <si>
    <t>Hỗ trợ thực hiện kiểm toán năng lượng cho 03 doanh nghiệp tiêu thụ năng lượng lớn trên địa bàn tỉnh Thanh Hóa</t>
  </si>
  <si>
    <t>Hỗ trợ mô hình ứng dụng kỹ thuật Biogas đun nấu cho 03 gia trại, trang trại lớn trên địa bàn các huyện, tỉnh Thanh Hóa</t>
  </si>
  <si>
    <t>Kinh phí còn lại chưa phân bổ</t>
  </si>
  <si>
    <t>Các doanh nghiệp lớn trên địa bàn tỉnh Thanh Hóa</t>
  </si>
  <si>
    <t>Các huyện trên địa bàn tỉnh Thanh Hóa</t>
  </si>
  <si>
    <t>Các huyện trên địa bàn tỉnh Thanh Hóa</t>
  </si>
  <si>
    <t>Sửa chữa nền, mặt đường đoạn Km8+050 - Km10+700 đường Kiểu - Ấn Đỗ (ĐT.518)</t>
  </si>
  <si>
    <t>Sửa chữa nền, mặt đường và rãnh thoát nước đoạn Km0+00 - Km0+650 đường tỉnh Yên Phong - Cầu Bụt (ĐT.506C)</t>
  </si>
  <si>
    <t>Sửa chữa nền, mặt đường và rãnh thoát nước đoạn Km24+450 - Km26+700 đường TT Thiệu Hóa - Xuân vinh - Xuân Lam (ĐT.506B)</t>
  </si>
  <si>
    <t>Sửa chữa nền mặt đường, cống bản tại Km8+840 tuyến đường Định Tiến - Yên Hùng (ĐT.516D)</t>
  </si>
  <si>
    <t>Sửa chữa nền, mặt đường và rãnh thoát nước đoạn Km15+200 - Km16+200  đường tỉnh Mục Sơn - Hón Can (ĐT.519)</t>
  </si>
  <si>
    <t>Sửa chữa, bổ sung rãnh thoát nước dọc đoạn Km10+085-Km10+605 (phải tuyến) đường Kiểu - Ấn Đỗ (ĐT.518)</t>
  </si>
  <si>
    <t>Nâng cao an toàn giao thông đoạn qua dốc Bả Vai (Km13+400-Km15+00) đường tỉnh Lang Chánh - Yên Khương (ĐT.530)</t>
  </si>
  <si>
    <t>Sửa chữa cầu Thành Giang tại Km7+010 tuyến đường tỉnh Thiệu Phú – Định Thành - Định Tân (ĐT.516C)</t>
  </si>
  <si>
    <t>Sửa chữa nền, mặt đường và rãnh thoát nước đoạn Km4+750 - Km6+00 đường Quảng Bình - Quảng Yên (ĐT.504)</t>
  </si>
  <si>
    <t>Sửa chữa nền, mặt đường đảm bảo giao thông đoạn Km5+400 - Km6+200 đường TT Thiệu Hóa-Xuân Vinh-Xuân Lam (ĐT.506B)</t>
  </si>
  <si>
    <t>Sửa chữa nền, mặt đường đảm bảo giao thông đoạn Km0+00 - Km1+00 đường Cẩm Sơn - Qúy Lộc - Kiểu (ĐT.518B)</t>
  </si>
  <si>
    <t>Sửa chữa nền, mặt đường đảm bảo giao thông đoạn Km21+930 - Km22+300, Km23+00 - Km23+242, Km23+400 - Km23+767 đường tỉnh Cẩm Sơn - Quý Lộc - Kiểu (ĐT.518B))</t>
  </si>
  <si>
    <t>Sửa chữa nhà hạt quản lý đường bộ tại Km16+500 đường tỉnh Mục Sơn - Hón Can (ĐT.519)</t>
  </si>
  <si>
    <t>Sửa chữa nền, mặt đường đảm bảo giao thông đoạn Km4+00 - Km5+300 đường TT Sao Vàng - Bình Sơn - Bù Đồn - Luận Thành (ĐT.519B)</t>
  </si>
  <si>
    <t>Sửa chữa nền, mặt đường đảm bảo giao thông đoạn Km0+700 - Km1+800 đường Yên Cát - Thanh Quân (ĐT.520D)</t>
  </si>
  <si>
    <t>Sửa chữa nền, mặt đường đảm bảo giao thông đoạn Km14+00 - Km15+00 đường Yên Cát - Thanh Quân (ĐT.520D)</t>
  </si>
  <si>
    <t>Sửa chữa hư hỏng nền, mặt đường đảm bảo giao thông đoạn Km1+100 - Km1+400, Km4+100 - Km5+100 đường Cẩm Phong - Cẩm Lương - Cẩm Thạch (ĐT.523E)</t>
  </si>
  <si>
    <t>Sửa chữa nền, mặt đường đảm bảo giao thông đoạn Km3+100 - Km4+300 đường Yên Dương - Hoạt Giang (ĐT.523 kéo dài)</t>
  </si>
  <si>
    <t>Sửa chữa hư hỏng hệ thống điện chiếu sáng đường từ QL.47 - HCM</t>
  </si>
  <si>
    <t>Xây dựng tràn liên hợp suối Nủa Km4+150 (tuyến nhánh) thay thế tràn cũ bị hư hỏng đường Cành Nàng - Lũng Cao (ĐT.521B)</t>
  </si>
  <si>
    <t>Sửa chữa nền, mặt đường và hệ thống thoát nước đoạn Km11+700 - Km12+600 đường Ngã ba Môi - Chẹt (ĐT.511)</t>
  </si>
  <si>
    <t>5652/QĐ-STC ngày 22/9/2023</t>
  </si>
  <si>
    <t xml:space="preserve"> 147/QĐ-STC ngày 10/1/2023</t>
  </si>
  <si>
    <t>269/QĐ-STC ngày 16/1/2023</t>
  </si>
  <si>
    <t>1413/QĐ-STC ngày 24/3/2023</t>
  </si>
  <si>
    <t>1719/QĐ-STC ngày 04/04/2023</t>
  </si>
  <si>
    <t xml:space="preserve"> 6431/QĐ-STC ngày 11/11/2022</t>
  </si>
  <si>
    <t>2437/QĐ-STC ngày 04/5/2023</t>
  </si>
  <si>
    <t>5102/QĐ-STC ngày
29/8/2023</t>
  </si>
  <si>
    <t>5107/ QĐ-STC ngày 29/8/2023</t>
  </si>
  <si>
    <t>5108/QĐ-STC ngày 29/8/2023</t>
  </si>
  <si>
    <t>5418/QĐ-STC ngày 13/9/2023</t>
  </si>
  <si>
    <t>5420/QĐ-STC ngày 13/9/2023</t>
  </si>
  <si>
    <t>5077/QĐ-STC ngày 28/8/2023</t>
  </si>
  <si>
    <t>5106/QĐ-STC ngày 29/8/2023</t>
  </si>
  <si>
    <t>5105/QĐ-STC ngày 29/8/2023</t>
  </si>
  <si>
    <t>5592/QĐ-STC ngày 20/9/2023</t>
  </si>
  <si>
    <t>5387/QĐ-STC ngày 12/9/2023</t>
  </si>
  <si>
    <t>5899/QĐ-STC ngày 02/10/2023</t>
  </si>
  <si>
    <t>5840/QĐ-STC ngày 28/9/2023</t>
  </si>
  <si>
    <t>5103/QĐ-STC ngày 29/8/2023</t>
  </si>
  <si>
    <t>5416/QĐ-STC ngày 13/9/2023</t>
  </si>
  <si>
    <t>5251/QĐ-STC ngày 06/9/2023</t>
  </si>
  <si>
    <t>6241/QĐ-STC ngày 17/10/2023</t>
  </si>
  <si>
    <t>6235/QĐ-STC ngày 17/10/2023</t>
  </si>
  <si>
    <t>5591/QĐ-STC ngày 20/9/2023</t>
  </si>
  <si>
    <t>3750/QĐ-STC ngày 29/6/2023</t>
  </si>
  <si>
    <t>3674/QĐ-STC ngày 28/6/2023</t>
  </si>
  <si>
    <t>5419/QĐ-STC ngày 13/9/2023</t>
  </si>
  <si>
    <t>5778/QĐ-STC ngày 27/9/2023</t>
  </si>
  <si>
    <t>4986/QĐ-STC ngày 24/8/2023</t>
  </si>
  <si>
    <t>5417/QĐ-STC ngày 13/9/2023</t>
  </si>
  <si>
    <t>3994/QĐ-STC ngày 12/7/2023</t>
  </si>
  <si>
    <t>5596/QĐ-STC ngày 20/9/2023</t>
  </si>
  <si>
    <t>5104/QĐ-STC ngày 29/8/2023</t>
  </si>
  <si>
    <t>5249/QĐ-STC ngày 06/9/2023</t>
  </si>
  <si>
    <t>5590/QĐ-STC ngày 20/9/2023</t>
  </si>
  <si>
    <t>5777/QĐ-STC ngày 27/9/2023</t>
  </si>
  <si>
    <t xml:space="preserve">5813/QĐ-STC ngày 27/9/2023 </t>
  </si>
  <si>
    <t>5252/QĐ-STC ngày 06/9/2023</t>
  </si>
  <si>
    <t>5248/QĐ-STC ngày 06/9/2023</t>
  </si>
  <si>
    <t>5812/QĐ-STC ngày 27/9/2023</t>
  </si>
  <si>
    <t>5253/QĐ-STC ngày 06/9/2023</t>
  </si>
  <si>
    <t>6240/QĐ-STC ngày 17/10/2023</t>
  </si>
  <si>
    <t>5254/QĐ-STC ngày 06/9/2023</t>
  </si>
  <si>
    <t>6238/QĐ-STC ngày 17/10/2023</t>
  </si>
  <si>
    <t>4985/QĐ-STC ngày 24/8/2023</t>
  </si>
  <si>
    <t>5109/QĐ-STC ngày 29/8/2023</t>
  </si>
  <si>
    <t>6237/QĐ-STC ngày 17/10/2023</t>
  </si>
  <si>
    <t>5388/QĐ-STC ngày 12/9/2023</t>
  </si>
  <si>
    <t>6296/QĐ-STC ngày 11/10/2023</t>
  </si>
  <si>
    <t>5101/QĐ-STC ngày 29/8/2023</t>
  </si>
  <si>
    <t>5594/QĐ-STC ngày 20/9/2023</t>
  </si>
  <si>
    <t>5779/QĐ-STC ngày 27/9/2023</t>
  </si>
  <si>
    <t xml:space="preserve">6298/QĐ-STC ngày 19/10/2023 </t>
  </si>
  <si>
    <t>Sửa chữa nền, mặt đường đảm bảo giao thông đoạn Km3+750-Km5+400 đường TT Thiệu Hóa-Xuân Vinh-Xuân Lam (ĐT.506B)</t>
  </si>
  <si>
    <t>Sửa chữa nền, mặt đường và hệ thống thoát nước đoạn Km26+700-Km27+700 đường TT Thiệu Hóa-Xuân Vinh-Xuân Lam (ĐT.506B)</t>
  </si>
  <si>
    <t>Sửa chữa nền, mặt đường và hệ thống thoát nước đoạn Km7+600-Km8+550 đường Đu-Thọ Vực-TT Triệu Sơn (ĐT.515C)</t>
  </si>
  <si>
    <t>508/QĐ-SGTVT ngày 15/6/2023</t>
  </si>
  <si>
    <t>398/QĐ-UBND ngày 19/5/2023</t>
  </si>
  <si>
    <t>175/QĐ-SGTVT ngày 06/3/2023</t>
  </si>
  <si>
    <t>170/QĐ-SGTVT ngày 04/3/2023</t>
  </si>
  <si>
    <t>166/QĐ-SGTVT ngày 03/3/2023</t>
  </si>
  <si>
    <t>92/QĐ-SGTVT ngày 17/2/2023</t>
  </si>
  <si>
    <t>210/QĐ-SGTVT ngày 20/3/2023</t>
  </si>
  <si>
    <t>367/QĐ-SGTVT ngày 09/5/2023</t>
  </si>
  <si>
    <t>139/QĐ-SGTVT ngày 24/2/2023</t>
  </si>
  <si>
    <t>588/QĐ-SGTVT ngày 14/7/2023</t>
  </si>
  <si>
    <t>188/QĐ-SGTVT ngày 12/3/2023</t>
  </si>
  <si>
    <t>568/QĐ-SGTVT ngày 04/7/2023</t>
  </si>
  <si>
    <t>Sửa chữa nền, mặt đường và hệ thống thoát nước đoạn Km3+800-Km4+200;  Km5+440-Km6+650 ĐT.526 tuyến nhánh ngã tư Hòa Lộc - Đa Lộc</t>
  </si>
  <si>
    <t>543/QĐ-SGTVT ngày 29/6/2023</t>
  </si>
  <si>
    <t>Sửa chữa nền, mặt đường và hệ thống thoát nước đoạn Km7+00-Km7+300, Km11+400-Km12+200, Km16+00-Km20+800 đường Cành Nàng-Lũng Cao (ĐT.521B)</t>
  </si>
  <si>
    <t>665/QĐ-SGTVT ngày 13/8/2023</t>
  </si>
  <si>
    <t>Sửa chữa nền, mặt đường đảm bảo giao thông đoạn Km37+200-Km38+00 và Km38+300-Km39+700 đường Kim Tân-Vĩnh Hùng-TT Quán Lào-TT Thống Nhất-Phố Châu (ĐT.516B)</t>
  </si>
  <si>
    <t>605/QĐ-SGTVT ngày 27/7/2023</t>
  </si>
  <si>
    <t>59/QĐ-SGTVT ngày 03/2/2023</t>
  </si>
  <si>
    <t>585/QĐ-SGTVT ngày 11/7/2023</t>
  </si>
  <si>
    <t>133/QĐ-SGTVT ngày 24/2/2023</t>
  </si>
  <si>
    <t>285/QĐ-SGTVT ngày 06/4/2023</t>
  </si>
  <si>
    <t>692/QĐ-SGTVT ngày 18/8/2023</t>
  </si>
  <si>
    <t>208/QĐ-SGTVT ngày 20/3/2023</t>
  </si>
  <si>
    <t>158/QĐ-SGTVT ngày 03/3/2023</t>
  </si>
  <si>
    <t>465/QĐ-SGTVT ngày 15/9/2023</t>
  </si>
  <si>
    <t>467/QĐ-SGTVT ngày 05/6/2023</t>
  </si>
  <si>
    <t>171/QĐ-SGTVT ngày 05/3/2023</t>
  </si>
  <si>
    <t>181/QĐ-SGTVT ngày 07/3/2023</t>
  </si>
  <si>
    <t>156/QĐ-SGTVT ngày 02/3/2023</t>
  </si>
  <si>
    <t>155/QĐ-SGTVT ngày 02/3/2023</t>
  </si>
  <si>
    <t>174/QĐ-SGTVT ngày 05/03/2023</t>
  </si>
  <si>
    <t>252/QĐ-SGTVT ngày 28/3/2023</t>
  </si>
  <si>
    <t>575/QĐ-SGTVT ngày 10/7/2023</t>
  </si>
  <si>
    <t>348/QĐ-SGTVT ngày 28/4/2023</t>
  </si>
  <si>
    <t>143/QĐ-SGTVT ngày 27/2/2023</t>
  </si>
  <si>
    <t>Các công trình sửa chữa định kỳ theo đề nghị của Sở Giao thông vận tải</t>
  </si>
  <si>
    <t>Sửa chữa nền, mặt đường đảm bảo giao thông đoạn Km9+600 - Km11+00 đường Đình Hương - Giàng - Thiệu Đô (ĐT.502)</t>
  </si>
  <si>
    <t>Sửa chữa nền, mặt đường và hệ thống thoát nước đoạn Km12+200-Km13+200 đường TT Thiệu Hóa-Xuân Vinh-Xuân Lam (ĐT.506B)</t>
  </si>
  <si>
    <t>Sửa chữa nền, mặt đường và hệ thống thoát nước đoạn Km8+800-Km9+800 đường Thọ Minh - Kiên Thọ (ĐT.506D)</t>
  </si>
  <si>
    <t>Sửa chữa hệ thống ATGT đường Xuân Thiên - Ngọc Phụng (ĐT.506E)</t>
  </si>
  <si>
    <t>Sửa chữa nền, mặt đường và hệ thống thoát nước đoạn Km1+00-Km1+900 đường Hà Ninh-Ngã Ba Hạnh (ĐT.508)</t>
  </si>
  <si>
    <t>Sửa chữa nền, mặt đường và hệ thống thoát nước đoạn Km4+300- Km5+00 đường Hoàng Trường - Hoàng Phụ (ĐT.510B)</t>
  </si>
  <si>
    <t>Sửa chữa nền, mặt đường và hệ thống thoát nước đoạn Km12+200 - Km12+650, Km13+490 - Km14+300 đường Đu - Thọ Vực - TT Triệu Sơn (ĐT.515C)</t>
  </si>
  <si>
    <t>Sửa chữa nền, mặt đường đảm bảo giao thông đoạn Km0+00 - Km2+00 đường Định Tiến - Yên Hùng (ĐT.516D)</t>
  </si>
  <si>
    <t>Sửa chữa nền mặt đường và đảm bảo giao thông đoạn Km18+450 - Km19+600 đường Cẩm Sơn - Quý Lộc - Kiểu (ĐT.518B)</t>
  </si>
  <si>
    <t>Sửa chữa hệ thống ATGT đường TT Ngọc Lặc - Thiết Ống (ĐT.518E)</t>
  </si>
  <si>
    <t>Sửa chữa khe co giãn cầu Hón Ngồi Km10+740, ta luy đường đầu cầu Thác Làng Km13+095 đường Mục Sơn-Hón Can (ĐT.519)</t>
  </si>
  <si>
    <t>Sửa chữa nền, mặt đường đảm bảo giao thông đoạn Km9+400-Km11+300 đường TT Sao Vàng - Bình Sơn - Luận Thành - Bù Đồn (ĐT.519B)</t>
  </si>
  <si>
    <t>Sửa chữa hệ thống ATGT đoạn Km5+900-Km6+450 đường Yên Cát - Xuân Khang ( ĐT.520C)</t>
  </si>
  <si>
    <t>Sửa chữa hệ thống ATGT đường Thanh Xuân - Thanh Lâm - Hóa Quỳ (ĐT.520E)</t>
  </si>
  <si>
    <t>Sửa chữa hệ thống ATGT đường Hóa Quỳ- Cát Vân (ĐT.520G)</t>
  </si>
  <si>
    <t>Sửa chữa nền, mặt đường, hệ thống thoát nước và ATGT đoạn Km5+00-Km6+00 đường TT Mường Lát - Mường Lý (ĐT.521D)</t>
  </si>
  <si>
    <t>Sửa chữa nền, mặt đường, hệ thống thoát nước và ATGT đoạn Km7+800-Km8+450, Km10+300-Km11+00 đường Tén Tằn-Quang Chiểu-Mường Chanh (ĐT.521E)</t>
  </si>
  <si>
    <t>Sửa chữa nền, mặt đường, hệ thống thoát nước và ATGT đoạn Km13+050-Km14+100 đường Tén Tằn-Quang Chiểu-Mường Chanh (ĐT.521E)</t>
  </si>
  <si>
    <t>Sửa chữa hư hỏng các đường tràn Km22+460, Km30+410 đường Ban Công-Lương Nội (ĐT.523D)</t>
  </si>
  <si>
    <t>Sửa chữa nền, mặt đường và hệ thống thoát nước đoạn Km22+600-Km23+660, cống tại Km21+020 đường Báo Văn-Tư Si-Nga Phú (ĐT.524)</t>
  </si>
  <si>
    <t>Sửa chữa nền mặt đường và hệ thống thoát nước đoạn Km0+700-Km2+00 ĐT.526 tuyến nhánh ngã tư Hòa Lộc - Đa Lộc</t>
  </si>
  <si>
    <t>Sửa chữa nền, mặt đường và hệ thống thoát nước đoạn Km23+400-Km24+650, đường tràn tại Km24+050 đường Lang Chánh -Yên Khương (ĐT.530)</t>
  </si>
  <si>
    <t>Sửa chữa hệ thống ATGT đường Trí Nang - Giao Thiện - Lương Sơn (ĐT.530D)</t>
  </si>
  <si>
    <t>Sửa chữa nền, mặt đường đảm bảo giao thông đoạn Km4+500 -Km6+200 đường Cầu Hà Lan - QL.10 (ĐT.527)</t>
  </si>
  <si>
    <t>Sửa chữa nền, mặt đường và hệ thống thoát nước đoạn Km1+670-Km2+300 đường TT Lang Chánh - Trung Hạ (ĐT.530B)</t>
  </si>
  <si>
    <t>Sửa chữa nền, mặt đường và hệ thống thoát nước đoạn Km26+00 - Km27+700 đường TT Lang Chánh-Trung Hạ (ĐT.530B)</t>
  </si>
  <si>
    <t>Sửa chữa nền, mặt đường đảm bảo giao thông đoạn Km9+00-Km10+00, Km10+650-Km10+800 và Km11+450-Km11+800 đường Yên Trường - Thị trấn Thống Nhất - Xuân Tín (ĐT.518C)</t>
  </si>
  <si>
    <t>Sửa chữa nền, mặt đường và đường tràn</t>
  </si>
  <si>
    <t>Tuyến mới được nâng cấp lên đường tỉnh năm 2023 thiếu, không đảm bảo quy chuẩn hiện hành hệ thống ATGT cũ</t>
  </si>
  <si>
    <t>Sữa chữa hệ thống ATGT</t>
  </si>
  <si>
    <t>Sữa chữa nền, mặt đường</t>
  </si>
  <si>
    <t>- Cầu Hón Ngồi sơ đồ kết cấu nhịp: 2x12m, chiều dài 24m; bề rộng cầu Bmc=12m; hiện trạng không có khe co giãn;
- Ta luy đường đầu cầu Thác Làng Km13+095 bên phải tuyến bị sạt lở hư hỏng.</t>
  </si>
  <si>
    <t>Sửa chữa hư hỏng khe co giãn</t>
  </si>
  <si>
    <t>Lắp đặt tôn hộ lan, gia cố taluy âm</t>
  </si>
  <si>
    <t>Sửa chữa hư hỏng đường tràn</t>
  </si>
  <si>
    <t>Sửa chữa nền, mặt đường, gia cố lề và hệ thống thoát nước, thay thế cống cũ</t>
  </si>
  <si>
    <t>Sửa chữa hư hỏng nền mặt đường</t>
  </si>
  <si>
    <t>Sửa chữa nền, mặt đường và hệ thống thoát nước đoạn Km0+630-Km1+630, Km6+500 - Km9+00 đường Xuân Thiên - Ngọc Phụng (ĐT.506E)</t>
  </si>
  <si>
    <t>Sửa chữa nền, mặt đường và hệ thống thoát nước đoạn Km0+447- Km1+800, Km2+900 - Km3+500 đường Nghĩa Trang - Chợ Phủ (ĐT.509)</t>
  </si>
  <si>
    <t>Sửa chữa nền, mặt đường và hệ thống thoát nước đoạn Km8+200-Km10+00 đường Hoàng Trường - Hoàng Phụ (ĐT.510B)</t>
  </si>
  <si>
    <t>Sửa chữa nền, mặt đường và hệ thống thoát nước đoạn Km10+550 - Km13+450 đường Thiệu Phú - Định Thành - Định Tân (ĐT.516C)</t>
  </si>
  <si>
    <t>Sửa chữa nền, mặt đường và hệ thống thoát nước đoạn Km14+200-Km15+500 đường Cẩm Sơn-Quý Lộc-Kiểu (ĐT.518B)</t>
  </si>
  <si>
    <t>Sửa chữa tràn Chiềng Km24+540 đường tỉnh Sao Vàng - Bình Sơn - Luận Thành - Bù Đồn (ĐT.519B)</t>
  </si>
  <si>
    <t>Sửa chữa nền, mặt đường và hệ thống thoát nước đoạn Km4+400 - Km7+00 đường Cành Nàng - Lũng Cao (ĐT.521B)</t>
  </si>
  <si>
    <t>Sửa chữa nền, mặt đường và hệ thống thoát nước đoạn Km0+00 - Km0+130, Km1+733 - Km4+00 đường Cành Nàng - Lũng Cao (ĐT.521B)</t>
  </si>
  <si>
    <t>Sửa chữa nền, mặt đường và hệ thống thoát nước đoạn Km0+230-Km0+300, Km1+090 - Km3+150 đường Bỉm Sơn - Hà Long - Hà Lĩnh (ĐT.522B)</t>
  </si>
  <si>
    <t>Sửa chữa nền, mặt đường và hệ thống thoát nước đoạn Km16+400-Km18+500 đường Hoạt Giang - Cầu Cừ - Kim Tân - Dốc Trầu - Thạch Quảng (ĐT.523)</t>
  </si>
  <si>
    <t>Sửa chữa hư hỏng nền, mặt đường đoạn Km24+500-Km28+500 đường Hoạt Giang - Cầu Cừ - Kim Tân - Dốc Trầu - Thạch Quảng (ĐT.523)</t>
  </si>
  <si>
    <t>Sửa chữa nền, mặt đường và hệ thống thoát nước đoạn Km11+100-Km12+700, Km13+700-Km14+100 đường Cẩm Phong - Cẩm Lương - Cẩm Thạch (ĐT.523E)</t>
  </si>
  <si>
    <t>Sửa chữa nền, mặt đường và hệ thống thoát nước đoạn Km16+380 -Km18+230 đường Báo Văn-Tư Si-Nga Phú (ĐT.524)</t>
  </si>
  <si>
    <t>Sửa chữa nền, mặt đường và hệ thống thoát nước đoạn Km13+00 - Km13+560, Km13+640 - Km15+150 đường Đại Lộc - Hoa Lộc - Minh Lộc (ĐT.526)</t>
  </si>
  <si>
    <t>Sửa chữa nền, mặt đường và hệ thống thoát nước đoạn Km3+00-Km4+00, Km8+00-Km9+150 đường Yến Sơn - TT Hà Trung -  Vĩnh Hùng (ĐT.508B)</t>
  </si>
  <si>
    <t>Sửa chữa nền, mặt đường và hệ thống thoát nước đoạn Km33+00 - Km34+00, Km36+00 - Km36+800 đường Ban Công - Phú Lệ (ĐT.521C)</t>
  </si>
  <si>
    <t xml:space="preserve">Đoạn tuyến qua khu đông dân cư, lưu lượng xe lớn, thoát nước kém, đọng nước, đường hẹp, gây mất an toàn giao thông cao </t>
  </si>
  <si>
    <t xml:space="preserve">Mặt đường bị trồi lún, hằn lún vệt bánh xe, mặt cầu bóc tróc, hư hỏng </t>
  </si>
  <si>
    <t>Sửa chữa mặt đường và mặt cầu</t>
  </si>
  <si>
    <t xml:space="preserve">Sửa chữa, cải tạo tràn, mở rộng khẩu độ thoát nước; đường hai đầu tràn </t>
  </si>
  <si>
    <t>Sửa chữa nền, mặt đường, gia cố lề (thảm BTN) và hệ thống thoát nước</t>
  </si>
  <si>
    <t>Sửa chữa nền mặt đường và hệ thống rãnh thoát nước</t>
  </si>
  <si>
    <t>Sửa chữa nền, mặt đường, gia cố lề, tôn cao nền, mặt đường và hệ thống thoát nước</t>
  </si>
  <si>
    <t>Các tuyến sửa chữa đột xuất theo đề nghị của UBND các huyện</t>
  </si>
  <si>
    <t>Sửa chữa nền, mặt đường và hệ thống thoát nước đoạn Km0+00-Km3+00 đường Sim - Bến sung - Thanh Tân (ĐT.520)</t>
  </si>
  <si>
    <t>Bố trí khoảng 50% TMĐT</t>
  </si>
  <si>
    <t>Hỗ trợ khi di dời cơ sở chăn nuôi ra khỏi khu vực không được phép chăn nuôi, trên địa bàn tỉnh Thanh Hóa</t>
  </si>
  <si>
    <t>TT</t>
  </si>
  <si>
    <t>Huyện Như Xuân</t>
  </si>
  <si>
    <t>Huyện Ngọc Lặc</t>
  </si>
  <si>
    <t>Thị xã Nghi Sơn</t>
  </si>
  <si>
    <t>Huyện Lang Chánh</t>
  </si>
  <si>
    <t>Huyện Bá Thước</t>
  </si>
  <si>
    <t>Huyện Thạch Thành</t>
  </si>
  <si>
    <t>Huyện Như Thanh</t>
  </si>
  <si>
    <t>Huyện Thường Xuân</t>
  </si>
  <si>
    <t>Huyện Mường Lát</t>
  </si>
  <si>
    <t>Huyện Quan Sơn</t>
  </si>
  <si>
    <t>Diện tích thuê mới năm 2024</t>
  </si>
  <si>
    <t>Diện tích thuê từ năm 2023</t>
  </si>
  <si>
    <t>Đơn vị, địa phương</t>
  </si>
  <si>
    <t>Dự toán năm 2024</t>
  </si>
  <si>
    <t>Tu bổ, nâng cấp tuyến đê hữu sông De đoạn từ K1+430-K1+600 xã Hoa Lộc</t>
  </si>
  <si>
    <t>Hồ Mó Cạo (Mó Càm), xã Xuân Bình, huyện Như Xuân</t>
  </si>
  <si>
    <t>Cải tạo, nâng cấp hồ Nghệ Tĩnh, xã Xuân Thái</t>
  </si>
  <si>
    <t>Hồ Phi Long 1, xã Cẩm Long, huyện Cẩm Thủy</t>
  </si>
  <si>
    <t>Tu sửa nâng cấp đập Đồng Quyền, xã Kiên Thọ</t>
  </si>
  <si>
    <t>4797/QĐ-UBND ngày 09/11/2023</t>
  </si>
  <si>
    <t>Nâng cấp đê tả sông Hoạt đoạn xã Hà Vinh, huyện Hà Trung , tỉnh Thanh Hóa.</t>
  </si>
  <si>
    <t>Xử lý đê Tây Kênh De đoạn từ Km2+221,77 đến Km3+00 xã Phú Lộc và đoạn từ Km5+781,03 đến Km6+00 xã Hòa Lộc huyện Hậu Lộc.</t>
  </si>
  <si>
    <t>Nâng cấp tuyến đê Đông sông Cung đoạn từ Km3+200 - Km5+300 thuộc xã Hoằng Yến, Hoằng Ngọc, huyện Hoằng Hóa.</t>
  </si>
  <si>
    <t>Nâng cấp tuyến đê bao Làng Dũng từ K4+090 (Cống C8 3 cửa) đến K5+570 (Cống C10) xã Quảng Trung, huyện Quảng Xương.</t>
  </si>
  <si>
    <t>Nâng cấp đê hữu Cầu Se phường Xuân Lâm đoạn từ Km0+400-Km1+800 thị xã Nghi Sơn, tỉnh Thanh Hóa.</t>
  </si>
  <si>
    <t>Nâng cấp đê  bao Yên Giang (đê hữu sông Hép) huyện Yên Định.</t>
  </si>
  <si>
    <t>Tu bổ, nâng cấp đê hữu sông Cầu Chày đoạn K35+650 ÷ K37+650, xã Thiệu Long, xã Thiệu Giang, huyện Thiệu Hóa, tỉnh Thanh Hóa</t>
  </si>
  <si>
    <t>Nâng cấp, sửa chữa và gia cố thượng hạ lưu đập Cổ Bầu, xã Thiệu Công, huyện thiệu Hóa</t>
  </si>
  <si>
    <t>Xử lý khẩn cấp hồ Rộc Cúc, xã Ngọc Trạo huyện Thạch Thành, tỉnh Thanh Hóa</t>
  </si>
  <si>
    <t>Đập Sơn Thuỷ, xã Tân Phúc, huyện Lang Chánh, tỉnh Thanh Hóa</t>
  </si>
  <si>
    <t>Đập, mương Bản Ken, xã Nam Tiến, huyện Quan Hóa, tỉnh Thanh Hóa</t>
  </si>
  <si>
    <t>Sửa chữa Hồ Chai, xã Công chính, huyện Nông Cống.</t>
  </si>
  <si>
    <t>Sửa chữa, cải tạo đê tả sông Hoạt đoạn xã Hà Vinh, huyện Hà Trung, tỉnh Thanh Hóa</t>
  </si>
  <si>
    <t>Sửa chữa, cải tạo đê sông Tam Điệp đoạn xã Hà Vinh, huyện Hà Trung (Giai đoạn 2)</t>
  </si>
  <si>
    <t>Sửa chữa Cống qua đê Cống Thuần Nhất xã Phú Lộc tại (K1+550) và Cống Phú Đa xã Phú Lộc tại (K3+160) thuộc đê Tây kênh De, huyện Hậu Lộc</t>
  </si>
  <si>
    <t>Sửa chữa, cải tạo tuyến đê Đông sông Cung đoạn từ K11+300-:-K12+900 thuộc xã Hoằng Đông, huyện Hoằng Hóa</t>
  </si>
  <si>
    <t>Cải tạo, sửa chữa đê tả sông Càn đoạn từ vị trí K2+000- K3+260m xã Nga Điền, huyện Nga Sơn</t>
  </si>
  <si>
    <t>Sửa chữa tuyến đê bao Quảng Phúc từ K1+950 đến K2+896 xã Quảng Phúc, huyện Quảng Xương</t>
  </si>
  <si>
    <t>Sửa chữa, cải tạo hồ Mã Trai 2 phường Xuân Lâm, thị xã Nghi Sơn, tỉnh Thanh Hóa</t>
  </si>
  <si>
    <t>Sửa chữa tuyến đê bao xã Yên Phú huyện Yên Định đoạn từ K2+000-K3+800</t>
  </si>
  <si>
    <t xml:space="preserve">Xử lý kè chống sạt lở bờ sông bảo vệ khu dân cư đoạn từ  K0+500 (tương ứng km đê từ K29+250 – K29+750) đê hữu sông Cầu Chày đoạn qua xã Định Bình  </t>
  </si>
  <si>
    <t>Sửa chữa, bảo dưỡng và xử lý sạt lở đê hữu sông Cầu Chày đoạn K22 +420 ÷ K23+427, xã Thiệu Ngọc, huyện Thiệu Hóa</t>
  </si>
  <si>
    <t>Sửa chữa, duy tu hồ Đồng Cả, xã Thành Long, huyện Thạch Thành.</t>
  </si>
  <si>
    <t>Sửa chữa, duy tu bờ sông Bưởi tại thôn Định Hưng và Định Tân xã Thạch Định huyện Thạch Thành.</t>
  </si>
  <si>
    <t>Sửa chữa, bảo dưỡng hồ Hón Ốc, xã Mỹ Tân, huyện Ngọc Lặc</t>
  </si>
  <si>
    <t>Sửa chữa, bảo dưỡng hồ Mũi Trâu, xã Ngọc Liên, huyện Ngọc Lặc</t>
  </si>
  <si>
    <t>Sửa chữa, cải tạo đập Nghịu, xã Giao Thiện, huyện Lang Chánh, tỉnh Thanh Hóa</t>
  </si>
  <si>
    <t>Sửa chữa, nâng cấp đập mương bản Dôi-Chong, xã Thiên Phủ, huyện Quan Hóa.</t>
  </si>
  <si>
    <t>Sửa chữa, nâng cấp đập mương tiêu Na Khai Hoang, bản Chiềng Căm, xã Hiện Kiệt, huyện Quan Hóa.</t>
  </si>
  <si>
    <t>Cải tạo, sửa chữa  đập mương bản Na Pọng, xã Na Mèo, huyện Quan Sơn</t>
  </si>
  <si>
    <t>Cải tạo, sửa chữa hệ thống đập, mương bản Cum, xã Trung Tiến, huyện Quan Sơn</t>
  </si>
  <si>
    <t>Sửa chữa, bảo dưỡng tuyến đê hữu sông Hoàng từ K27+200 - K28+700 đoạn qua xã Tân Thọ, xã Tân Phúc, huyện Nông Cống</t>
  </si>
  <si>
    <t>Sửa chữa, duy tu sạt lở mái đê và đắp hoàn thiện mặt cắt đê hữu sông Hoàng (đoạn từ K3+678-K4+478), xã Thọ Ngọc và Xuân Lộc, huyện Triệu Sơn</t>
  </si>
  <si>
    <t>Sữa chữa, duy tu đê hữu sông Nhơm (đoạn từ K2+068-K2+768) và Cống Tiêu Con tại K1+050, xã Xuân Thọ, huyện Triệu Sơn.</t>
  </si>
  <si>
    <t>Sửa chữa, duy tu kè bảo vệ đê hữu cầu Chày xã Xuân Lập, huyện Thọ Xuân</t>
  </si>
  <si>
    <t>Sửa chữa, bảo dưỡng đập Bai Váng, xã Cẩm Long, huyện Cẩm Thủy</t>
  </si>
  <si>
    <t>Sửa chữa, bảo dưỡng hồ Lương Ngọc, Cẩm Lương, huyện Cẩm Thủy.</t>
  </si>
  <si>
    <t>Cải tạo, sửa chữa hồ Khánh Châu, xã Xuân Du, huyện Như Thanh</t>
  </si>
  <si>
    <t>Duy tu, sửa chữa Hồ Trung Thành thị trấn Yên Cát, huyện Như Xuân, tỉnh Thanh Hóa</t>
  </si>
  <si>
    <t>Duy tu, sửa chữa Hồ Đồng Man xã Cát Tân, huyện Như Xuân, tỉnh Thanh Hóa</t>
  </si>
  <si>
    <t>Duy tu, sửa chữa đập, mương Kẻo Hiềng, xã Văn Nho, huyện Bá Thước</t>
  </si>
  <si>
    <t>Duy tu, sửa chữa đập, mương Mó Sướng, xã Lương Trung, huyện Bá Thước</t>
  </si>
  <si>
    <t>Sửa chữa, cải tạo hồ Pả Pông xã Vạn Xuân, huyện Thường Xuân.</t>
  </si>
  <si>
    <t>Sửa chữa, nâng cấp hồ Na Cuồng, thôn Thành Lãm, xã Tân Thành huyện Thường Xuân</t>
  </si>
  <si>
    <t>Sửa chữa, bảo dưỡng Đập, kênh Thắm Cú, bản Pù Đứa, xã Quang Chiểu, huyện Mường Lát.</t>
  </si>
  <si>
    <t>Hỗ trợ các xã thuộc các huyện miền núi chưa đạt chuẩn nông thôn mới xây dựng cơ sở hạ tầng thực hiện các tiêu chí nông thôn mới</t>
  </si>
  <si>
    <t>Xã Thành Tân</t>
  </si>
  <si>
    <t>Xã Thạch Cẩm</t>
  </si>
  <si>
    <t>Xã Thành Mỹ</t>
  </si>
  <si>
    <t>Xã Thành Minh</t>
  </si>
  <si>
    <t>Xã Thành Yên</t>
  </si>
  <si>
    <t>Xã Ngọc Trạo</t>
  </si>
  <si>
    <t>Xã Phượng Nghi</t>
  </si>
  <si>
    <t>Xã Xuân Thái</t>
  </si>
  <si>
    <t>Xã Thanh Kỳ</t>
  </si>
  <si>
    <t>Xã Cẩm Long</t>
  </si>
  <si>
    <t>Xã Cẩm Thạch</t>
  </si>
  <si>
    <t>Xã Cẩm Phú</t>
  </si>
  <si>
    <t>Xã Cẩm Liên</t>
  </si>
  <si>
    <t>Xã Cẩm Lương</t>
  </si>
  <si>
    <t>Xã Phùng Minh</t>
  </si>
  <si>
    <t>Xã Vân Am</t>
  </si>
  <si>
    <t>Xã Minh Tiến</t>
  </si>
  <si>
    <t>Xã Cao Ngọc</t>
  </si>
  <si>
    <t>Xã Phùng Giáo</t>
  </si>
  <si>
    <t>Xã Xuân Lộc</t>
  </si>
  <si>
    <t>Xã Xuân Thắng</t>
  </si>
  <si>
    <t>Xã Phú Lệ</t>
  </si>
  <si>
    <t>Xã Phú Xuân</t>
  </si>
  <si>
    <t>Xã Mường Mìn</t>
  </si>
  <si>
    <t>Xã Na Mèo</t>
  </si>
  <si>
    <t>Xã Thượng Ninh</t>
  </si>
  <si>
    <t>Xã Thanh Xuân</t>
  </si>
  <si>
    <t>Xã Lâm Phú</t>
  </si>
  <si>
    <t>Xã Tân Phúc</t>
  </si>
  <si>
    <t>Xã Ái Thượng</t>
  </si>
  <si>
    <t>Xã Ban Công</t>
  </si>
  <si>
    <t>Xã Quang Chiểu</t>
  </si>
  <si>
    <t>Xã Trung Lý</t>
  </si>
  <si>
    <t>Xã Mường Lý</t>
  </si>
  <si>
    <t>Xã Nhi Sơn</t>
  </si>
  <si>
    <t>Số Km được hỗ trợ thực hiện (km)</t>
  </si>
  <si>
    <t>Quy đổi điểm tương ứng với
số Km thực hiện (Điểm)</t>
  </si>
  <si>
    <t>Kinh phí hỗ trợ theo điểm</t>
  </si>
  <si>
    <t>Đường xã</t>
  </si>
  <si>
    <t>Đường thôn (bản)</t>
  </si>
  <si>
    <t>Tổng số điểm</t>
  </si>
  <si>
    <t>5=3+4</t>
  </si>
  <si>
    <t>8=6+7</t>
  </si>
  <si>
    <t>Đơn vị, địa phương</t>
  </si>
  <si>
    <t xml:space="preserve">Lớp bồi dưỡng kiến thức về Hội nhập quốc tế và nghiệp vụ đối ngoại cho cán bộ, công chức làm công tác đối ngoại tại các sở, ban, ngành và UBND cấp huyện, các tổ chức đoàn thể trên địa bàn tỉnh (300 người/02 ngày/lớp) </t>
  </si>
  <si>
    <t>Bồi dưỡng kiến thức, kỹ năng chuyên ngành thông tin và truyền thông cho lãnh đạo, công chức phòng VHTT cấp huyện, CBCC cấp xã (150 người/02 ngày/lớp x 2 lớp)</t>
  </si>
  <si>
    <t>Bồi dưỡng kỹ năng về công tác phòng, chống, xử lý, phản bác thông tin sai sự thật trên Internet và mạng xã hội cho CBCC văn phòng và Phòng VHTT huyện, thị xã, thành phố; cán bộ văn hóa xã (150 người/02 ngày/lớp x 2 lớp)</t>
  </si>
  <si>
    <t>Tập huấn, kỹ năng thanh kiểm tra xử lý vi phạm về TT&amp;TT (triển khai Nghị định số 14/2022/NĐ-CP ngày 27/01/2022 về sửa đổi, bổ sung một số điều của Nghị định số 15/2020/NĐ-CP và Nghị định số 119/2020/NĐ-CP) cho CBCC cấp huyện; Chủ tịch xã, phường, thị trấn (150 người/02 ngày/lớp x 2 lớp)</t>
  </si>
  <si>
    <t>Tổ chức các lớp bồi dưỡng, tập huấn phần mềm dùng chung cho cán bộ công chức cấp xã, phường, thị trấn trên địa bàn tỉnh (80 người/02 ngày/lớp x 17 lớp)</t>
  </si>
  <si>
    <t>Lớp bồi dưỡng, tập huấn về vận hành, quản lý và khắc phục các sự cố liên quan đến quá trình khai thác và vận hành hệ thống hội nghị truyền hình tại các điểm cầu trong tỉnh  (Tổ chức tại các huyện: 99 người/02 ngày/lớp x 2 lớp;  tổ chức tại Trung tâm CNTT&amp;TT Thanh Hóa: 90 người/02 ngày/lớp x 5 lớp)</t>
  </si>
  <si>
    <t>Lớp tập huấn triển khai bảo đảm an toàn thông tin mạng theo mô hình bảo vệ 04 lớp cho các cán bộ quản trị mạng, phụ trách CNTT của các đơn vị thuộc cơ quan nhà nước, khối Đảng, tổ chức CTXH (60 người/03 ngày/lớp x 2 lớp)</t>
  </si>
  <si>
    <t>Bồi dưỡng kiến thức, kỹ năng trong công tác quản lý, bảo vệ, bảo quản, tu bổ và phát huy giá trị di tích lịch sử văn hoá và danh lam thắng cảnh cho cán bộ, công chức cấp tỉnh, cấp huyện, cấp xã có liên quan trên địa bàn tỉnh (300 người/lớp x 02 ngày/lớp x 3 lớp)</t>
  </si>
  <si>
    <t>Bồi dưỡng kỹ năng, năng lực tổ chức thi hành pháp luật, theo dõi tình hình thi hành pháp luật và cập nhật kiến thức pháp luật mới ban hành cho cán bộ, công chức cấp huyện (270 người/02 ngày/lớp)</t>
  </si>
  <si>
    <t>Bồi dưỡng kỹ năng, năng lực tổ chức thi hành pháp luật, theo dõi tình hình thi hành pháp luật và cập nhật kiến thức pháp luật mới ban hành cho cán bộ, công chức các sở, ban, ngành cấp tỉnh (130 người/02 ngày/lớp)</t>
  </si>
  <si>
    <t>Bồi dưỡng kiến thức pháp luật;  kỹ năng, nghiệp vụ tổ chức thi hành pháp luật, theo dõi tình hình thi hành pháp luật và tập huấn, bồi dưỡng nghiệp vụ về chứng thực bản sao từ bản chính, công tác đăng ký nuôi con nuôi cho đội ngũ công chức tư pháp - hộ tịch cấp xã (293 người/02 ngày/lớp x 2 lớp)</t>
  </si>
  <si>
    <t>Tập huấn các quy định mới của Luật Thi đua khen thưởng năm 2022 và các Nghị định hướng dẫn thi hành Luật cho cán bộ, công chức các huyện, thị xã, thành phố và CBCC cấp xã (200 người/02 ngày/lớp x 27 lớp)</t>
  </si>
  <si>
    <t>Tập huấn các quy định mới của Luật Thi đua khen thưởng năm 2022 và các Nghị định hướng dẫn thi hành Luật cho cán bộ, công chức cấp tỉnh (150 người/02 ngày/lớp x 3 lớp)</t>
  </si>
  <si>
    <t>Triển khai các văn bản, quy định, hướng dẫn của Trung ương, của tỉnh về công tác văn thư, lưu trữ; Hướng dẫn nghiệp vụ công tác văn thư, lưu trữ cho Chánh Văn phòng, Trưởng phòng Hành chính, Trưởng phòng Nội vụ, chuyên viên Phòng Nội vụ; chuyên viên trực tiếp làm công tác văn thư hoặc lưu trữ các sở, ban, ngành, đơn vị cấp tỉnh, UBND cấp huyện; công chức Văn phòng - Thống kê cấp xã (120 người/03 ngày/lớp x 6 lớp)</t>
  </si>
  <si>
    <t>Lớp bồi dưỡng kỹ năng lưu trữ hồ sơ, tài liệu; xử lý tài liệu tồn đọng, tích đống cho cán bộ, công chức cấp huyện, cấp xã thuộc TP Sầm Sơn và huyện Lang Chánh (90 người/03 ngày/lớp x 02 lớp)</t>
  </si>
  <si>
    <t>Bồi dưỡng các kiến thức, kỹ năng theo vị trí việc làm, lĩnh vực công tác và Nghiệp vụ công tác Hội cho cán bộ Hội LHPN cấp tỉnh, huyện (theo QĐ số 2935/QĐ-UBND ngày 29/8/2022 của UBND tỉnh; 50 người/02 ngày/lớp x 2 lớp)</t>
  </si>
  <si>
    <t>Bồi dưỡng cơ bản về nghiệp vụ công tác phụ nữ cho Chủ tịch, Phó Chủ tịch Hội LHPN cơ sở (theo QĐ số 2935/QĐ-UBND ngày 29/8/2022 của UBND tỉnh; 50 người/25 ngày/lớp)</t>
  </si>
  <si>
    <t>Tập huấn kiến thức, kỹ năng Chủ tịch, Phó Chủ tịch Hội LHPN xã, phường, thị trấn (theo QĐ số 2935/QĐ-UBND ngày 29/8/2022 của UBND tỉnh; Lớp Chủ tịch Hội: 100 người/02 ngày/lớp; Lớp Phó Chủ tịch Hội: 100 người/02 ngày/lớp)</t>
  </si>
  <si>
    <t>Lớp tập huấn nghiệp vụ công tác hội cho Chi hội trưởng phụ nữ (theo QĐ số 2935/QĐ-UBND ngày 29/8/2022 của UBND tỉnh; 120 người/02 ngày/lớp x 6 lớp)</t>
  </si>
  <si>
    <t>Lớp tiếng Anh giao tiếp tại nơi làm việc cho cán bộ, công chức cấp xã (20 người/50 ngày/lớp x 2 lớp)</t>
  </si>
  <si>
    <t>Bồi dưỡng kỹ năng về công tác phòng, chống, xử lý, phản bác thông tin sai sự thật trên Internet và mạng xã hội cho cán bộ Đoàn cấp xã, phường, thị trấn (300 người/02 ngày/lớp)</t>
  </si>
  <si>
    <t>Bồi dưỡng các kiến thức, kỹ năng theo vị trí việc làm, lĩnh vực công tác và nghiệp vụ công tác Đoàn - Hội - Đội cho Đội ngũ cán bộ Đoàn cấp tỉnh, cấp huyện (200 người/03 ngày/lớp)</t>
  </si>
  <si>
    <t>Bồi dưỡng kiến thức sử dụng công nghệ thông tin cơ bản, sử dụng phần mềm quản lý đoàn viên  cho  cán bộ Đoàn cấp huyện và cấp xã (200 học viên/03 ngày/lớp)</t>
  </si>
  <si>
    <t>Bồi dưỡng cập nhật kiến thức, kỹ năng cho Chủ tịch UBND cấp xã (94 người/03 ngày/lớp x 6 lớp)</t>
  </si>
  <si>
    <t>Bồi dưỡng cập nhật kiến thức, kỹ năng cho Chủ tịch UBMTTQ cấp xã (94 người/03 ngày/lớp x 6 lớp)</t>
  </si>
  <si>
    <t>Bồi dưỡng cập nhật kiến thức, kỹ năng cho Chủ tịch Hội Nông dân cấp xã (93 người/03 ngày/lớp x 6 lớp)</t>
  </si>
  <si>
    <t>Bồi dưỡng cập nhật kiến thức, kỹ năng cho Chủ tịch Hội Cựu Chiến binh cấp xã (94 người/03 ngày/lớp x 6 lớp)</t>
  </si>
  <si>
    <t>Bồi dưỡng cập nhật kiến thức, kỹ năng cho Chủ tịch Hội Liên hiệp phụ nữ cấp xã (94 người/03 ngày/lớp x 6 lớp)</t>
  </si>
  <si>
    <t>Bồi dưỡng cập nhật kiến thức, kỹ năng cho Bí thư Đoàn TNCS Hồ Chí Minh cấp xã (94 người/03 ngày/lớp x 6 lớp)</t>
  </si>
  <si>
    <t>Bồi dưỡng nghiệp vụ quản lý nhà nước về tài nguyên và môi trường cho cán bộ, công chức cấp huyện, xã có liên quan(315 người/02 ngày/lớp x 2 lớp)</t>
  </si>
  <si>
    <t>Cập nhật các kiến thức quản lý nhà nước ngành Công Thương cho các cán bộ, công chức Sở  và các cán bộ, công chức Phòng Kinh tế, Kinh tế - Hạ tầng các huyện, thị xã, thành phố (150 người/ 02 ngày/lớp)</t>
  </si>
  <si>
    <t>Tập huấn công tác phòng chống tham nhũng; công tác kê khai tài sản theo Nghị định số 130/NĐ-CP,  chuyển đổi vị trí công tác cho cán bộ, công chức Sở Công Thương (58 người/02 ngày/lớp)</t>
  </si>
  <si>
    <t>Bồi dưỡng kỹ năng, phương pháp gắn kết, xây dựng và phát triển đội ngũ đoàn viên thanh niên cho đội ngũ cán bộ làm công tác Đoàn tại Đoàn Khối các cơ quan và Doanh nghiệp tỉnh (200 người/03 ngày/lớp)</t>
  </si>
  <si>
    <t>Bồi dưỡng, nâng cao kiến thức về cải cách hành chính, ứng dụng công nghệ thông tin, chuyển đổi số cho đội ngũ cán bộ, công chức trẻ khối cơ quan tỉnh (200 người/02 ngày/lớp)</t>
  </si>
  <si>
    <t>Tập huấn tuyên truyền, phổ biến pháp luật về ngành Nội vụ cho cán bộ, công chức cấp huyện, cấp xã trên địa bàn tỉnh (200 người/02 ngày/lớp x 3 lớp)</t>
  </si>
  <si>
    <t>Tập huấn công tác Chế độ báo cáo thống kê ngành Nội vụ và Chiến lược phát triển thống kê Việt Nam giai đoạn 2021 – 2030, tầm nhìn năm 2045  của ngành Nội vu cho CBCC có liên quan của Sở Nội vụ, các sở, ban,ngành và các huyện, thị xã, thành phố (100 ngườ/02 ngày/lớp x 3 lớp)</t>
  </si>
  <si>
    <t>Tập huấn bồi dưỡng kiến thức, quy định mới và nghiệp vụ về xây dựng vị trí việc làm theo Quyết định 1046/QĐ-TTg ngày 06/9/2022 của Thủ tướng Chính phủ cho cán bộ, công chức có liên quan các sở, ban, ngành, UBND cấp huyện (100 người/02 ngày/lớp x 2 lớp)</t>
  </si>
  <si>
    <t>Bồi dưỡng kiến thức về Đề án văn hóa công vụ, kỷ luật kỷ cương hành chính cho cán bộ cán bộ, công chức Sở Nội vụ  (72 người/02 ngày/lớp)</t>
  </si>
  <si>
    <t>Nâng cao kỹ năng sử dụng hệ thống thông tin báo cáo quản lý văn bản điện tử và bảo mật trong lĩnh vực Nội vụ cán bộ cán bộ, công chức có liên quan của Sở Nội vụ và các sở, ban, ngành, UBND cấp huyện   (100 người/02 ngày/lớp x 03 lớp)</t>
  </si>
  <si>
    <t>Bồi dưỡng cán bộ, công chức làm công tác tôn giáo cấp tỉnh, cấp huyện (120 người/02 ngày/lớp x 2 lớp)</t>
  </si>
  <si>
    <t>Bồi dưỡng cán bộ, công chức làm công tác tôn giáo cấp xã, cấp thôn (130 người/02 ngày/lớp x 4 lớp)</t>
  </si>
  <si>
    <t>Đào tạo, bồi dưỡng tiếng dân tộc Mông cho cán bộ công chức các xã, huyện biên giới và cán bộ, Bộ đội Biên phòng tỉnh đang công tác trên khu vực biên giới đất liền của tỉnh (40 người/50 ngày/lớp)</t>
  </si>
  <si>
    <t>Tập huấn, cập nhật các quy định mới về công tác tổ chức bộ máy, thi đua khen thưởng, cải cách hành chính, tuyển dụng; hướng dẫn xây dựng đề án vị trí việc làm; chế độ chính sách; kê khai tài sản cho cán bộ, công chức là Thủ trưởng đơn vị, Trưởng phòng (trưởng bộ phận) phụ trách lĩnh vực Tổ chức cán bộ, cán bộ phụ trách công tác CCHC của các đơn vị thuộc Sở (100 học viên/02 ngày/lớp)</t>
  </si>
  <si>
    <t xml:space="preserve">Bồi dưỡng kiến thức, quy định mới về nghiệp vụ văn phòng; công tác hành chính, văn thư, lưu trữ; văn hóa công vụ; phố biến giáo dục pháp luật về phòng chống tham nhũng cho cán bộ, công chức là Thủ trưởng các đơn vị, Trưởng phòng (trưởng bộ phận) phụ trách lĩnh vực Tổ chức cán bộ, cán bộ phụ trách công tác CCHC của các đơn vị thuộc Sở (100 học viên/ 02 ngày/lớp) </t>
  </si>
  <si>
    <t>Bồi dưỡng nghiệp vụ về thanh tra, tiếp dân, giải quyết khiếu nại, tố cáo và công tác phòng chống tham nhũng, tiêu cực cho cán bộ, công chức ngành thanh tra Thanh Hóa; cán bộ làm công tác tiếp dân, xử lý đơn thư KNTC các sở, ban, ngành cấp tỉnh và 27 huyện, thị xã, thành phố (630 người/02 ngày/lớp x 2 lớp)</t>
  </si>
  <si>
    <t>Bồi dưỡng tổ chức thực hiện quy chế dân chủ ở cơ sở trong cơ quan hành chính nhà nước; đạo đức công vụ, quy tắc ứng xử của cán bộ công chức trong xu hướng hội nhập quốc tế cho CBCC thuộc Ban (83 người/02 ngày/lớp)</t>
  </si>
  <si>
    <t>Bồi dưỡng, tập huấn công tác chuyển đổi số và đảm bảo an toàn, an ninh thông tin mạng, việc chấp hành các quy định của pháp luật về bảo vệ bí mật nhà nước cho cán bộ, công chức thuộc Ban (83 người/01 ngày/lớp)</t>
  </si>
  <si>
    <t>Bồi dưỡng kiến thức, kỹ năng về pháp luật quốc tế, giải quyết tranh chấp quốc tế phục vụ hội nhập kinh tế quốc tế cho cán bộ, công chức thuộc (83 người/02 ngày/lớp)</t>
  </si>
  <si>
    <t>Tập huấn các Thông tư, Nghị định mới liên quan đến lĩnh vực xây dựng cho các đối tượng: Lãnh đạo và công chức phụ trách lĩnh vực quản lý đầu tư xây dựng tại các sở, ban, ngành trên địa bàn tỉnh; Lãnh đạo huyện, trưởng phó Phòng Kinh tế - Hạ tầng, Phòng Đô thị và CBCC làm công tác địa chính cấp huyện (02 lớp;300 người/ 02 ngày/lớp)</t>
  </si>
  <si>
    <t>Bồi dưỡng kỹ năng quản lý, chuyển đổi tư duy về phát triển nông thôn cho chức danh cán bộ không chuyên trách cấp xã (Đối tượng: Phó Chủ tịch Hội Nông dân cấp xã; 185 người/02 ngày/lớp x 3 lớp)</t>
  </si>
  <si>
    <t xml:space="preserve">Tập huấn về tiêu chuẩn, định mức sử dụng xe ô tô theo Nghị định số 72/2023/NĐ-CP ngày 26/9/2023 (100 người/03 ngày/lớp x 2 lớp) </t>
  </si>
  <si>
    <t>Tập huấn về việc chuẩn hóa dữ liệu các phần mềm: phần mềm quản lý tài sản nhà nước; phần mềm Công trình cấp nước sạch nông thôn tập trung, phần mềm kết cấu tài sản hạ tầng giao thông đường bộ (100 người/03 ngày/lớp x 4 lớp)</t>
  </si>
  <si>
    <t>Tập huấn hướng dẫn triển khai Nghị định 151/2017/NĐ-CP, Nghị định 67/2021/NĐ-CP ngày 15/7/2021 sửa đổi và các văn bản hướng dẫn thi hành; thông tư 23/2023/TT-BTC. (100 người/03 ngày/lớp x 2 lớp)</t>
  </si>
  <si>
    <t>Bồi dưỡng tập huấn cho cán bộ mặt trận tổ quốc cơ sở giai đoạn 2019-2024 theo QĐ 4192/QĐ-UBND, 11/10/2019 của UBND tỉnh</t>
  </si>
  <si>
    <t>Tập huấn, bồi dưỡng, cập nhật kiến thức mới cho Chủ tịch, Phó Chủ tịch Hội Nông dân cấp huyện; ủy viên ban thường vụ, ủy viên Ban chấp hành Hội Nông dân cấp xã tái cử sau Đại hội nhiệm kỳ 2023-2028 (145 người/02 ngày/lớp)</t>
  </si>
  <si>
    <t>Tập huấn, bồi dưỡng, cập nhật kiến thức mới và bồi dưỡng nghiệp vụ công tác Hội cho Chủ tịch, Phó Chủ tịch, ủy viên ban thường vụ, ủy viên ban chấp hành Hội Nông dân cấp huyện; ủy viên ban chấp hành, ủy viên ban thường vụ HND cấp xã mới bầu sau Đại hội nhiệm kỳ 2023-2028 (triển khai Quyết định số 516/2021/QĐ-TTg ngày 01/4/2021 của Thủ tướng Chính phủ; 145 người/02 ngày/lớp)</t>
  </si>
  <si>
    <t>Tập huấn bồi dưỡng kỹ năng, nghiệp vụ công tác Hội cho đội ngũ cán bộ nguồn quy hoạch Chủ tịch, Phó chủ tịch Hội Nông dân cấp xã và Chi hội trưởng, Chi hội phó HND nhiệm kỳ 2023-2028 (240 người/03 ngày/lớp x 3 lớp)</t>
  </si>
  <si>
    <t>Hội Người cao tuổi</t>
  </si>
  <si>
    <t>Tập huấn, bồi dưỡng nghiệp vụ công tác Hội cho cán bộ Hội NCT tỉnh Thanh Hóa (Theo Công văn số 3289-CV/VPTU ngày 06/12/2022 của Thường trực Tỉnh ủy) (105 người/02 ngày/lớp x 6 lớp)</t>
  </si>
  <si>
    <t>Bồi dưỡng kiến thức, kỹ năng về ứng dụng CNTT trong quản lý, vận hành Chính phủ điện tử cho cán bộ, công chức và người hoạt động không chuyên trách cấp huyện, cấp xã trên địa bàn thành phố (200 người/02 ngày/lớp)</t>
  </si>
  <si>
    <t>Bồi dưỡng kiến thức quản lý nhà nước về đất đai, môi trường cho cán bộ, công chức cấp huyện, cấp xã có liên quan trên địa bàn thành phố (120 người/02 ngày/lớp)</t>
  </si>
  <si>
    <t>Bồi dưỡng  kỹ năng tiếp công dân, giải quyết kiến nghị, khiếu nại, tố cáo cho cán bộ, công chức cấp huyện và cấp xã (300 người/02 ngày/lớp)</t>
  </si>
  <si>
    <t>Bồi dưỡng kiến thức, kỹ năng về công tác quản lý nhà nước về tôn giáo cho cán bộ, công chức cấp huyện và cấp xã  (100 người/02 ngày/lớp)</t>
  </si>
  <si>
    <t>Lớp bồi dưỡng kiến thức và kỹ năng hoạt động của Trưởng thôn, Tổ trưởng tổ dân phố (310 người/02 ngày/lớp)</t>
  </si>
  <si>
    <t>Bồi dưỡng kiến thức quản lý nhà nước cho cán bộ, công chức, người hoạt động không chuyên trách xã, thị trấn có liên quan trên địa bàn huyện (200 người/02 ngày/lớp)</t>
  </si>
  <si>
    <t>Bồi dưỡng  nghiệp vụ công tác quản lý nhà nước về tôn giáo cho đội ngũ cán bộ, công chức có liên quan trên địa bàn huyện (200 người/02 ngày/lớp)</t>
  </si>
  <si>
    <t>Bồi dưỡng kiến thức, kỹ năng hành chính, quản lý kinh tế - xã hội cho cán bộ công chức cấp huyện, cấp xã (130 người/02 ngày/lớp)</t>
  </si>
  <si>
    <t>Bồi dưỡng kiến thức về cải cách hành chính và kỹ năng ứng dụng công nghệ thông tin trong  giải quyết thủ tục hành chính cho cán bộ, công chức có liên quan trên địa bàn huyện (130 người/02 ngày/lớp)</t>
  </si>
  <si>
    <t>Bồi dưỡng kiến thức quản lý nhà nước về xây dựng nông thôn mới nâng cao, nông thôn mới kiểu mẫu cho cán bộ, công chức cấp huyện và cấp xã, thị trấn (180 người/02 ngày/lớp)</t>
  </si>
  <si>
    <t xml:space="preserve">Bồi dưỡng kiến thức và kỹ năng hoạt động cho Trưởng thôn, Tổ trưởng tổ dân phố trên địa bàn huyện (205 người/02 ngày/lớp) </t>
  </si>
  <si>
    <t xml:space="preserve"> Bồi dưỡng kiến thức QLNN về tôn giáo, tín ngưỡng cho cán bộ, công chức, người hoạt động không chuyên trách phường xã, tổ dân phố trên địa bàn thị xã (200 người/02 ngày/lớp)</t>
  </si>
  <si>
    <t>Bồi dưỡng nghiệp vụ, kỹ năng số hóa hồ sơ giải quyết thủ tục hành chính cho cán bộ, công chức cấp huyện, cấp xã (180 người/02 ngày/lớp)</t>
  </si>
  <si>
    <t xml:space="preserve"> Bồi dưỡng kiến thức kỹ năng trong điều hành, lãnh đạo, quản lý thực hiện chuyển đổi số cho cán bộ, công chức trên địa bàn huyện (180 người/02 ngày/lớp) </t>
  </si>
  <si>
    <t xml:space="preserve"> Bồi dưỡng kiến thức quản lý nhà nước cho người hoạt động không chuyên trách các xã, thị trấn trên địa bàn huyện (120 người/02 ngày/lớp)</t>
  </si>
  <si>
    <t xml:space="preserve"> Bồi dưỡng kỹ năng và nâng cao hiệu quả tuyên truyền phổ biến giáo dục pháp luật cho cán bộ, công chức cấp huyện, cấp xã (180 người/02 ngày/lớp) </t>
  </si>
  <si>
    <t>Bồi dưỡng nâng cao kỹ năng thực thi nhiệm vụ cho người hoạt động không chuyên trách xã, thị trấn, thôn, tiểu khu (260 người/02 ngày/lớp)</t>
  </si>
  <si>
    <t>Bồi dưỡng hội nhập quốc tế, chính phủ điện tử cho cán bộ, công chức cấp huyện, cấp xã (200 người/02 ngày/lớp)</t>
  </si>
  <si>
    <t>Bồi dưỡng kiến thức, kỹ năng, kỷ luật kỷ cương hành chính trong thực thi công vụ cho cán bộ công chức cấp huyện, cấp xã và người hoạt động không chuyên trách cấp xã (260 người/02 ngày/lớp)</t>
  </si>
  <si>
    <t>Bồi dưỡng nâng cao kiến thức, kỹ năng thực thi nhiệm vụ cho Bí thư, Trưởng thôn, Tổ trưởng khu phố trên địa bàn huyện (153 người/2 ngày/lớp)</t>
  </si>
  <si>
    <t xml:space="preserve"> Bồi dưỡng kiến thức, kỹ năng sử dụng công nghệ thông tin trong thực thi nhiệm vụ, kỹ năng thực hiện hướng dẫn nộp và tiếp nhận hồ sơ trực tuyến cho CCBCC cấp huyện, cấp xã có liên quan (115 người/2 ngày/lớp)</t>
  </si>
  <si>
    <t>Tập huấn các quy định mới về kê khai tài sản, xử lý kỷ luật đối với cán bộ, công chức trên địa bàn huyện (117 người/2 ngày/lớp)</t>
  </si>
  <si>
    <t>Bồi dưỡng kiến thức, kỹ năng quản lý nhà nước, tổ chức chính quyền địa phương; kỷ luật, kỷ cương hành chính cho cán bộ, công chức trên địa bàn huyện (115 người/2 ngày/lớp)</t>
  </si>
  <si>
    <t>Bồi dưỡng kiến thức quản lý nhà nước về thực hiện Luật dân chủ cơ sở cho cán bộ, công chức cấp xã (180 người/02 ngày/lớp)</t>
  </si>
  <si>
    <t>Bồi dưỡng nâng cao kỷ luật, kỷ cương hành chính và thực thi văn hóa công vụ cho cán bộ, công chức trên địa bàn huyện (180 người/02 ngày/lớp)</t>
  </si>
  <si>
    <t>Bồi dưỡng kiến thức và kỹ năng hoạt động cho Bí thư chi bộ, Trưởng thôn, tổ trưởng tổ dân phố (180 người/02 ngày/lớp)</t>
  </si>
  <si>
    <t>Bồi dưỡng kiến thức quản lý nhà nước cho người hoạt động không chuyên trách xã, thị trấn trên địa bàn huyện (100 người/02 ngày/lớp)</t>
  </si>
  <si>
    <t>Bồi dưỡng kiến thức quản lý kinh tế - xã hội cho cán bộ, công chức cấp xã có liên quan trên địa bàn huyện (130 người/02 ngày/lớp)</t>
  </si>
  <si>
    <t>Bồi dưỡng kiến thức về quản lý và phát triển du lịch cho cán bộ, công chức cấp huyện, cấp xã có liên quan trên địa bàn huyện  (100 người/02 ngày/lớp)</t>
  </si>
  <si>
    <t>Bồi dưỡng kỹ năng và nâng cao hiệu quả tuyên truyền phổ biến giáo dục pháp luật cho cán bộ, công chức, người hoạt động không chuyên trách xã, thị trấn trên địa bàn huyện (150 người/02 ngày/lớp)</t>
  </si>
  <si>
    <t>Bồi dưỡng kiến thức QLNN về tôn giáo cho cán bộ, công chức xã, thị trấn, người hoạt động không chuyên trách xã, thị trấn trên địa bàn huyện  (150 người/02 ngày/lớp)</t>
  </si>
  <si>
    <t>Bồi dưỡng kiến thức kỹ năng tuyên truyền, quảng bá du lịch cho cán bộ, công chức có liên quan trên địa bàn huyện (150 người/03 ngày/lớp)</t>
  </si>
  <si>
    <t>Tập huấn triển khai các quy định của Luật dân chủ cơ sở, Nghị định 59/2023/NĐ-CP ngày 14/8/2023 quy định chi tiết một số điều của Luật dân chủ cơ sở; Nghị định 61/2023 về xây dựng và thực hiện hương ước, quy ước của cộng đồng dân cư cho CBCC cấp huyện, cấp xã có liên quan (240 người/02 ngày/lớp)</t>
  </si>
  <si>
    <t>Tập huấn triển khai các quy định của  Nghị định số 33/2023/NĐ-CP quy định về cán bộ, công chức cấp xã, người hoạt động không chuyên trách ở xã, thôn, tổ dân phố; Nghị định 29/NĐ-CP quy định về tinh giản biên chế (240 người/02 ngày/lớp)</t>
  </si>
  <si>
    <t>Bồi dưỡng nghiệp vụ công tác cải cách hành chính, phương pháp chấm điểm chỉ số cải cách hành chính trên hệ thống phần mềm cho CBCC cấp huyện, cấp xã có liên quan (100 người/02 ngày/lớp)</t>
  </si>
  <si>
    <t xml:space="preserve"> Bồi dưỡng kiến thức quản lý nhà nước về dân tộc, tín ngưỡng, tôn  giáo cho cho cán bộ, công chức cấp huyện, cấp xã có liên quan trên địa bàn huyện  (100 người/02 ngày/lớp)</t>
  </si>
  <si>
    <t>Lớp Bồi dưỡng kiến thức, kỹ năng nghiệp vụ thực hiện cải cách hành chính cho CBCC cấp huyện, cấp xã có liên quan trên địa bàn huyện (100 người/02 ngày/lớp)</t>
  </si>
  <si>
    <t>Bồi dưỡng kiến thức quản lý nhà nước về xây dựng nông thôn mới nâng cao, nông thôn mới kiểu mẫu cho cán bộ, công chức cấp huyện và cấp xã (120 người/02 ngày/lớp)</t>
  </si>
  <si>
    <t>Bồi dưỡng kiến thức, quy định về thực hiện "Văn hóa công vụ" và kỷ luật, kỷ cương hành chính  cho cán bộ, công chức và người hoạt động không chuyên trách cấp xã, thị trấn (120 người/02 ngày/lớp)</t>
  </si>
  <si>
    <t>Lớp bồi dưỡng kiến thức và kỹ năng hoạt động của Bí thư chi bộ, Trưởng thôn, Tổ trưởng tổ dân phố (120 người/02 ngày/lớp)</t>
  </si>
  <si>
    <t>Bồi dưỡng kiến thức, kỹ năng xây dựng kế hoạch triển khai thực hiện, kỹ năng viết báo cáo cho cán bộ, công chức và người hoạt động không chuyên trách xã,  thị trấn trên địa bàn huyện (150 người/02 ngày/lớp)</t>
  </si>
  <si>
    <t>Bồi dưỡng kiến thức kỹ năng cho CBCC cấp huyện, xã trong thực thi công vụ (150 người/02 ngày/lớp)</t>
  </si>
  <si>
    <t>Bồi dưỡng kiến thức kỹ năng làm việc trên môi trường mạng cho cán bộ công chức cấp huyện, xã (150 người/02 ngày/lớp)</t>
  </si>
  <si>
    <t xml:space="preserve">Lớp bồi dưỡng kiến thức và kỹ năng hoạt động của Trưởng thôn, Tổ trưởng tổ dân phố (107 người/02 ngày/lớp) </t>
  </si>
  <si>
    <t xml:space="preserve">Bồi dưỡng kiến thức sử dụng công nghệ thông tin, sử dụng phần mềm hệ  thống quản lý văn bản và hồ sơ công việc, phần mềm một cửa cho cán bộ, công chức cấp huyện, cấp xã có liên quan trên địa huyện (90 người/02ngày/lớp) </t>
  </si>
  <si>
    <t xml:space="preserve">Bồi dưỡng nghiệp vụ cải cách hành chính, kỷ  luật, kỷ cương hành chính; ứng dụng công nghệ thông tin trong giải quyết thủ tục hành chính cho cán bộ, công chức trên cấp huyện, cấp xã (100 người/02 ngày/lớp). </t>
  </si>
  <si>
    <t xml:space="preserve">Tập huấn công tác phòng chống tham nhũng; công tác kê khai tài sản theo Nghị định số 130/NĐ-CP cho cán bộ, công chức trên cấp huyện, cấp xã địa bàn huyện (100 người/ 02 ngày/lớp x 4 lớp) </t>
  </si>
  <si>
    <t>Bồi dưỡng kiến thức về cải cách hành chính và kỹ năng ứng dụng  công nghệ thông tin trong giải  quyết thủ tục hành chính cho cán bộ, công chức cấp huyện, cấp xã trên địa bàn huyện (120 người/02 ngày/lớp)</t>
  </si>
  <si>
    <t>Bồi dưỡng kỹ năng, nghiệp vụ chuyển đổi số cho cán bộ, công chức cấp huyện, cấp xã trên địa bàn huyện (120 người/02 ngày/lớp)</t>
  </si>
  <si>
    <t>Bồi dưỡng kỹ năng tiếp công dân cho cán bộ, công chức cấp huyện, cấp xã (80 người/02 ngày/lớp)</t>
  </si>
  <si>
    <t>Lớp bồi dưỡng kiến thức quản lý nhà nước cho cán bộ, công chức, người hoạt động không chuyên trách xã, phường (80 người/02 ngày/lớp)</t>
  </si>
  <si>
    <t>Lớp bồi dưỡng kiến thức và kỹ năng cho cán bộ, công chức làm công tác tôn giáo trên địa bàn thành phố (80 người/02 ngày/lớp)</t>
  </si>
  <si>
    <t xml:space="preserve"> Bồi dưỡng nghiệp vụ về quản lý đất đai, quy hoạch và công tác giải phòng mặt bằng cho cán bộ, công chức cấp huyện, cấp xã có liên quan trên địa bàn huyện (150 người/02 ngày/lớp)</t>
  </si>
  <si>
    <t>Bồi dưỡng nghiệp vụ công tác quản lý nhà nước về tôn giáo cho cán bộ công chức cấp xã và người hoạt động không chuyên trách ở thôn (150 người/ 02 ngày/lớp)</t>
  </si>
  <si>
    <t>Bồi dưỡng kiến thức quản lý nhà nước và kỹ năng hoạt động cho đối tượng là Trưởng thôn trên địa bàn huyện (167 người/02 ngày/lớp)</t>
  </si>
  <si>
    <t>Bồi dưỡng nghiệp vụ sử dụng phần mềm quản lý hồ sơ công việc, hệ thống một cửa điện tử cho cán bộ, công chức cấp huyện, cấp xã có liên quan (150 người/2 ngày/lớp)</t>
  </si>
  <si>
    <t xml:space="preserve"> Bồi dưỡng kiến thức, kỹ năng, kỷ luật, kỷ cương hành chính trong thực thi  công vụ đối với cán bộ, công chức cấp xã (150 người/02 ngày/lớp)</t>
  </si>
  <si>
    <t>Bồi dưỡng kiến thức, kỹ năng về công tác quản lý nhà nước về tôn giáo cho cán bộ, công chức cấp huyện, cấp xã (180 người/2 ngày/lớp)</t>
  </si>
  <si>
    <t>Bồi dưỡng kiến thức pháp luật về kỷ luật, kỷ cương hành chính cho cán bộ, công chức xã, thị trấn (180 người/2 ngày/lớp)</t>
  </si>
  <si>
    <t xml:space="preserve"> Bồi dưỡng kỹ năng và nâng cao hiệu quả tuyên truyền phổ biến giáo dục pháp luật cho cán bộ, công chức, người hoạt động không chuyên trách xã, thị trấn trên địa bàn huyện (190 người/02 ngày/lớp)</t>
  </si>
  <si>
    <t>Bồi dưỡng nâng cao kiến thức về Văn hóa công vụ cho cán bộ, công chức cấp huyện, cấp xã (150 người/02 ngày/lớp)</t>
  </si>
  <si>
    <t>Bồi dưỡng nghiệp vụ công tác cải cách hành chính cho cán bộ, công chức cấp huyện, cấp xã (150 người/02 ngày/lớp)</t>
  </si>
  <si>
    <t>Bồi dưỡng kiến thức quản lý nhà nước cho người hoạt động không chuyên trách cấp xã trên địa bàn huyện (150 người/02 ngày/lớp)</t>
  </si>
  <si>
    <t>Bồi dưỡng kiến thức quản lý nhà nước về xây dựng nông thôn mới nâng cao, nông thôn mới kiểu mẫu cho cán bộ, công chức cấp huyện, cấp xã có liên quan trên địa bàn huyện (150 người/02 ngày/lớp)</t>
  </si>
  <si>
    <t>Bồi dưỡng kỹ năng, nghiệp vụ về công tác chuyển đổi số cho cán bộ, công chức cấp huyện, cấp xã có liên quan trên địa bàn huyện (150 người/02 ngày/lớp)</t>
  </si>
  <si>
    <t>Bồi dưỡng kiến thức, kỹ năng về công tác quản lý nhà nước về tôn giáo, dân tộc cho cán bộ, công chức cấp huyện, cấp xã, người hoạt động không chuyên trách cấp xã (150 người/02 ngày/lớp)</t>
  </si>
  <si>
    <t>Bồi dưỡng về văn hóa công vụ cho cán bộ công chức cấp huyện và cấp xã theo Quyết định số 1847/QĐTTg ngày 27/12/2018 của Thủ tướng Chính phủ (150 người/02 ngày/lớp)</t>
  </si>
  <si>
    <t>Bồi dưỡng về công tác phòng chống tham nhũng; công tác kê khai tài sản theo Nghị định số 130/NĐ-CP cho cán bộ, công chức cấp huyện, cấp (150 người/02 ngày/lớp)</t>
  </si>
  <si>
    <t>Bồi dưỡng kiến thức, kỹ năng tuyên truyền, quảng bá du lịch cho cán bộ, công chức cấp huyện, cấp xã, người hoạt động không chuyên trách cấp xã (150 người/02 ngày/lớp)</t>
  </si>
  <si>
    <t>Bồi dưỡng kiến thức quản lý kinh tế - xã hội cho cán bộ, công chức cấp huyện, cấp xã  (120 người/02 ngày/lớp)</t>
  </si>
  <si>
    <t xml:space="preserve">Bồi dưỡng phổ biến kiến thức thực hiện Luật dân chủ ở cơ sở cho CBCC xã, thị trấn  (110 người/02 ngày/lớp)  </t>
  </si>
  <si>
    <t>Bồi dưỡng kiến thức quản lý nhà nước về tôn giáo cho cán bộ, công chức, người hoạt động không chuyên trách cấp xã và thôn, tổ dân phố (112 người/02 ngày/lớp x 2 lớp)</t>
  </si>
  <si>
    <t>Bồi dưỡng kiến thức sử dụng công nghệ thông tin cơ bản, sử dụng phần mềm hệ thống quản lý văn bản và hồ sơ công việc, phần mềm một cửa cho cán bộ, công chức, người hoạt động không chuyên trách cấp xã thuộc huyện (130 người/02 ngày/lớp)</t>
  </si>
  <si>
    <t>Hội Liên hiệp phụ nữ tỉnh: Hỗ trợ kinh phí tuyên truyền đảm bảo trật tự ATGT</t>
  </si>
  <si>
    <t>Sở Thông tin và Truyền thông: Thực hiện Đề án tuyên truyền về an toàn giao thông trên các phương tiện thông tin đại chúng và hệ thống thông tin cơ sở giai đoạn 2020-2025</t>
  </si>
  <si>
    <t>Chính sách phát triển giáo dục mầm non theo Nghị định số 105/2020/NĐ-CP ngày 08/9/2020 của Chính phủ</t>
  </si>
  <si>
    <t>Chính sách hỗ trợ học sinh khuyết tật theo Thông tư liên tịch số 42/2013/TTLT-BGDĐT-BLĐTBXH-BTC ngày 31/12/2013</t>
  </si>
  <si>
    <t>Sở Nông nghiệp và PTNT</t>
  </si>
  <si>
    <t>Kinh phí quản lý Chương trình</t>
  </si>
  <si>
    <t>Sửa chữa nền, mặt đường đảm bảo giao thông đoạn Km7+020-Km8+200, Km25+745 - Km25+950 và đường tràn Km27+200 đường Thăng Long-Xuân Thái-đường Nghi Sơn-Bãi Trành (ĐT.505B).</t>
  </si>
  <si>
    <t xml:space="preserve">Sửa chữa nền mặt đường và đảm bảo giao thông đoạnKm9+500-Km10+100, sửa chữa cống thoát nước tại Km0+060 đường Cẩm Sơn-Quý Lộc-Kiểu (ĐT.518B); </t>
  </si>
  <si>
    <t>Sửa chữa nền, mặt đường, hệ thống thoát nước và ATGT đoạn Km1+750-Km2+00, Km4+300-Km5+00; cống tại Km6+950 đường Tén Tằn - Quang Chiểu - Mường Chanh (ĐT.521E)</t>
  </si>
  <si>
    <t>Sửa chữa nền, mặt đường đoạn Km22+500-Km23+500 đường Hoạt Giang - Cầu Cừ - Kim Tân - Dốc Trầu - Thạch Quảng (ĐT.523)</t>
  </si>
  <si>
    <t>Sửa chữa nền, mặt đường đoạn Km10+700 - Km11+250, Km12+500-Km13+300, Km14+200 - Km16+400 đường Cầu Cừ-Kim Tân (ĐT.523)</t>
  </si>
  <si>
    <t xml:space="preserve">Sữa chữa hư hỏng nền, mặt đường đảm bảo giao thông đoạn Km9+800-Km10+400; Km16+150 -Km16+450 đường Cẩm Tú - Điền Lư (ĐT.523B); </t>
  </si>
  <si>
    <t>Sửa chữa nền, mặt đường đảm bảo giao thông  đoạn Km2+00-Km2+600 đường Cẩm Phong-Cẩm Lương-Cẩm Thạch (ĐT.523E)</t>
  </si>
  <si>
    <t>Sửa chữa nền, mặt đường và hệ thống thoát nước đoạn Km0+300 - Km1+500 đường Chợ Kho - Minh Thọ (ĐT.525 tuyến chính)</t>
  </si>
  <si>
    <t>Sửa chữa nền, mặt đường đảm bảo giao thông đoạn Km1+300- Km2+800 đường Trường Thi-Hàm Rồng (ĐT.501)</t>
  </si>
  <si>
    <t>Sửa chữa nền, mặt đường và hệ thống thoát nước đoạn Km27+700 - Km30+00 đường TT Thiệu Hóa-Xuân Vinh-Xuân Lam (ĐT.506B)</t>
  </si>
  <si>
    <t>Sửa chữa nền, mặt đường và hệ thống thoát nước đoạn Km7+00 - Km8+00; lan can, khe co giãn Cầu Thị Long tại Km9+682 đường Tân Dân - Chuồng (ĐT.512 tuyến chính)</t>
  </si>
  <si>
    <t xml:space="preserve">Sửa chữa nền, mặt đường và hệ thống thoát nước đoạn Km6+500 -Km8+00 (đoạn Hoạt Giang - Yên Dương) đường Hoạt Giang - Cầu Cừ - Kim Tân - Dốc Trầu - Thạch Quảng (ĐT.523)  </t>
  </si>
  <si>
    <t>Sửa chữa nền, mặt đường và hệ thống thoát nước đoạn Km26+600 - Km27+300, Km29+450 - Km30+100, Km38+00 - Km38+700, Km43+100 - Km43+900 đường Sao Vàng - Bình Sơn - Luận Thành - Bù Đồn (ĐT.519B)</t>
  </si>
  <si>
    <t>Sửa chữa nền, mặt đường đảm bảo giao thông đoạn Km0+400-Km2+200, Km2+400-Km3+280 đường Thị Trấn Hà Trung - Hà Lan (ĐT.527C)</t>
  </si>
  <si>
    <t>Sửa chữa nền, mặt đường và hệ thống thoát nước đoạn Km0+370-Km0+920, Km9+900-Km11+800 đường Thành Tâm - Thành Long - Vĩnh Hưng - Thị trấn Vĩnh Lộc (ĐT.522)</t>
  </si>
  <si>
    <t>Sửa chữa nền, mặt đường và rãnh thoát nước đoạn Km30+200 - Km34+00 đường tỉnh Thiệu Phú - Định Thành - Định Tân (ĐT.516C)</t>
  </si>
  <si>
    <t>Sửa chữa nền, mặt đường và hệ thống thoát nước đoạn Km22+300-Km23+950 đường Thành Tâm - Thành Long - Vĩnh Hưng - Thị trấn Vĩnh Lộc (ĐT.522)</t>
  </si>
  <si>
    <t xml:space="preserve">Sửa chữa nền, mặt đường và hệ thống thoát nước đoạn Km5+400 -Km6+320 (đoạn Hoạt Giang - Yên Dương) đường Hoạt Giang - Cầu Cừ - Kim Tân - Dốc Trầu - Thạch Quảng (ĐT.523)  </t>
  </si>
  <si>
    <t>Sửa chữa nền, mặt đường, hệ thống thoát nước đoạn Km2+00-Km4+00 đường Vĩnh Long - Thạch Bình - Cẩm Ngọc (ĐT.523C)</t>
  </si>
  <si>
    <t>Sửa chữa nền, mặt đường và hệ thống thoát nước đoạn Km9+00-Km9+938, Km10+211-Km11+400 đường thị trấn Hà Trung - Hà Trung (ĐT.527C)</t>
  </si>
  <si>
    <t>Mặt đường láng nhựa lún võng, rạn nứt, bong lóc, ổ gà, sình lún</t>
  </si>
  <si>
    <t>Sửa chữa nền, mặt đường (Tăng cường thảm BTN)</t>
  </si>
  <si>
    <t>Mặt đường bê tông  lún võng, rạn nứt, bong lóc, ổ gà 
Mặt tràn bê tông bị nứt, vỡ</t>
  </si>
  <si>
    <t xml:space="preserve">Đoạn tuyến qua khu dân cư thoát nước mặt đường kém, gây đọng nước, hư hỏng kết cấu nền mặt đường </t>
  </si>
  <si>
    <t xml:space="preserve">Sửa chữa nền, mặt đường (Tăng cường thảm BTN) và hệ thống thoát nước </t>
  </si>
  <si>
    <t>Đoạn tuyến qua khu dân cư, thoát nước kém, gây đọng nước, hư hỏng kết cấu nền, mặt đường</t>
  </si>
  <si>
    <t xml:space="preserve">Sửa chữa nền, mặt đường (Cào bóc tái sinh thảm BTN) và hệ thống thoát nước </t>
  </si>
  <si>
    <t xml:space="preserve">Đoạn tuyến qua khu dân cư thoát nước mặt đường kém, gây đọng nước, hư hỏng kết cấu nền mặt đường đá dăm láng nhựa </t>
  </si>
  <si>
    <t>Sửa chữa mặt đường, mặt đường (Tăng cường thảm BTN) và hệ thống thoát nước</t>
  </si>
  <si>
    <t xml:space="preserve">Sửa chữa nền mặt đường, gia cố lề (Tăng cường thảm BTN) và hệ thống thoát nước </t>
  </si>
  <si>
    <t xml:space="preserve">Mặt đường láng nhựa bị lún võng, rạn nứt, bong lóc, ổ gà, sình lún </t>
  </si>
  <si>
    <t>Đoạn tuyến qua khu dân cư thoát nước mặt đường kém, gây đọng nước, hư hỏng kết cấu nền mặt đường;Cống khẩu độ Km10+420 (KĐ=1,0m) không đủ thoát nước, mùa mưa thường hay bị tắc nước tràn lên mặt đường</t>
  </si>
  <si>
    <t>Mặt đường láng nhựa bị lún võng, rạn nứt, bong lóc, ổ gà, sình lún; Cống thoát nước khẩu độ nhỏ, gây ngập đường</t>
  </si>
  <si>
    <t xml:space="preserve">Sửa chữa hư hỏng nền mặt đường; sửa chữa cống thoát nước </t>
  </si>
  <si>
    <t>Đoạn tuyến qua khu dân cư, mặt đường xuất hiện nhiều ổ gà, lún lõm hư hỏng kết cấu.</t>
  </si>
  <si>
    <t xml:space="preserve">Hệ thống ATGT cũ, không đảm bảo quy chuẩn hiện hành </t>
  </si>
  <si>
    <t xml:space="preserve">Mặt đường đá thải bị lún võng, rạn nứt, bong lóc, ổ gà, sình lún </t>
  </si>
  <si>
    <t>Đoạn tuyến qua khu dân cư, mặt đường bê tông xuất hiện nhiều vị trí hư hỏng</t>
  </si>
  <si>
    <t>Sửa chữa nền mặt đường (Tăng cường thảm BTN)</t>
  </si>
  <si>
    <t>Mặt tràn hư hỏng, thường xuyên bị ngập gây ách tắc giao thông</t>
  </si>
  <si>
    <t>Chưa có hộ lan, tôn sóng</t>
  </si>
  <si>
    <t>Đoạn tuyến thoát nước mặt đường kém, gây đọng nước, hư hỏng kết cấu nền mặt đường</t>
  </si>
  <si>
    <t>Đoạn tuyến thoát nước mặt đường kém, gây đọng nước, hư hỏng kết cấu nền mặt đường; cống khẩu độ Km6+950 (KĐ=0,75m) không đủ thoát nước, mùa mưa thường hay bị tắc nước tràn lên mặt đường</t>
  </si>
  <si>
    <t xml:space="preserve">Đoạn tuyến thoát nước mặt đường kém, gây đọng nước, hư hỏng kết cấu nền mặt đường </t>
  </si>
  <si>
    <t xml:space="preserve">Đoạn tuyến hư hỏng kết cấu nền, mặt đường </t>
  </si>
  <si>
    <t>Sửa chữa nền, mặt đường, gia cố lề (Tăng cường thảm BTN)</t>
  </si>
  <si>
    <t xml:space="preserve">Đoạn tuyến qua khu dân cư, thoát nước kém, gây đọng nước, hư hỏng kết cấu nền, mặt đường </t>
  </si>
  <si>
    <t>Sửa chữa nền, mặt đường, rãnh thoát nước, gia cố lề</t>
  </si>
  <si>
    <t>Mặt tràn cũ bị bong bật và nứt vở</t>
  </si>
  <si>
    <t>Đoạn tuyến qua khu dân cư thoát nước mặt đường kém, gây đọng nước, hư hỏng kết cấu nền mặt đường 
Cống KĐ=2m xây đá cũ, đã hư hỏng</t>
  </si>
  <si>
    <t>Đoạn tuyến qua khu đông dân cư thoát nước kém, gây đọng nước, hư hỏng kết cấu nền mặt đường</t>
  </si>
  <si>
    <t>Sửa chữa nền, mặt đường (Tăng cường thảm BTN) và hệ thống thoát nước</t>
  </si>
  <si>
    <t xml:space="preserve">Mặt đường láng nhựa bị lún võng, rạn nứt, bong lóc, ổ gà, sình lún, cống hư hỏng </t>
  </si>
  <si>
    <t>Sửa chữa nền mặt đường, cống thoát nước.</t>
  </si>
  <si>
    <t>Mặt đường láng nhựa bị lún võng, rạn nứt, bong lóc, ổ gà, sình lún</t>
  </si>
  <si>
    <t xml:space="preserve">Sửa chữa nền, mặt đường (Tăng cường thảm BTN) </t>
  </si>
  <si>
    <t xml:space="preserve">Mặt đường bê tông của dốc lên xuống bị bong lóc, ổ gà, sình lún </t>
  </si>
  <si>
    <t xml:space="preserve">Đoạn tuyến thoát nước mặt đường kém, gây đọng nước, hư hỏng kết cấu nền mặt đường; mặt tràn cũ đã bị bong bật, lún, nứt vỡ hư hỏng </t>
  </si>
  <si>
    <t>Sửa chữa nền, mặt đường, gia cố lề và hệ thống thoát nước, hư hỏng đường tràn</t>
  </si>
  <si>
    <t>Sửa chữa nền, mặt đường, gia cố lề (Tăng cường thảm BTN) và hệ thống thoát nước</t>
  </si>
  <si>
    <t>Mặt đường thảm BTN bị lún võng, rạn nứt, bong lóc, ổ gà</t>
  </si>
  <si>
    <t>Sửa chữa nền, mặt đường (Cào bóc tái sinh thảm BTN)</t>
  </si>
  <si>
    <t xml:space="preserve">Sửa chữa nền mặt đường, gia cố lề (Tăng cường thảm BTN) và rãnh thoát nước </t>
  </si>
  <si>
    <t xml:space="preserve">Đoạn tuyến qua khu đông dân cư không có rãnh thoát nước, gây đọng nước, hư hỏng kết cấu nền mặt đường </t>
  </si>
  <si>
    <t>Đoạn tuyến qua khu dân cư thoát nước mặt đường kém, gây đọng nước, hư hỏng kết cấu nền mặt đường</t>
  </si>
  <si>
    <t xml:space="preserve"> Đoạn tuyến qua khu dân cư thoát nước mặt đường kém, gây đọng nước, hư hỏng kết cấu nền mặt đường; hư hỏng lan can, khe co giãn Cầu Thị Long</t>
  </si>
  <si>
    <t>Sửa chữa nền, mặt đường (Tăng cường thảm BTN) và hệ thống thoát nước; lan can, khe co giãn cầu</t>
  </si>
  <si>
    <t xml:space="preserve">Đoạn tuyến qua khu dân cư thoát nước kém, gây đọng nước, hư hỏng kết cấu nền mặt đường đá dăm láng nhựa </t>
  </si>
  <si>
    <t xml:space="preserve">Mặt đường hư hỏng, rạn nứt  đường tràn liên hợp cống bé (KĐ=0,75) thường xuyên gây tắc đường khi mưa lũ </t>
  </si>
  <si>
    <t xml:space="preserve">Mặt đường láng nhựa lún võng, rạn nứt, bong lóc, ổ gà, sình lún </t>
  </si>
  <si>
    <t>Mặt đường láng nhựa đi qua khu dân cư bị lún võng, rạn nứt, bong lóc, ổ gà, sình lún</t>
  </si>
  <si>
    <t>Sửa chữa nền mặt đường (thảm BTN) và hệ thống thoát nước</t>
  </si>
  <si>
    <t>Sửa chữa nền, mặt đường, gia cố lề (Tăng cường láng nhựa, thảm BTN) và hệ thống thoát nước</t>
  </si>
  <si>
    <t xml:space="preserve">Đoạn tuyến qua khu dân cư thoát nước mặt đường kém, gây đọng nước, hư hỏng kết cấu nền, mặt đường </t>
  </si>
  <si>
    <t xml:space="preserve">Đoạn tuyến qua khu đông dân cư thoát nước kém, gây đọng nước, hư hỏng kết cấu nền mặt đường </t>
  </si>
  <si>
    <t>Sửa chữa nền mặt đường (Tăng cường thảm BTN) và hệ thống thoát nước</t>
  </si>
  <si>
    <t>NS huyện</t>
  </si>
  <si>
    <t xml:space="preserve">Vốn NS tỉnh hỗ trợ </t>
  </si>
  <si>
    <t xml:space="preserve">Nâng cấp, cải tạo trạm bơm Bái Tê và tuyến kênh tưới, phường Đông Lĩnh, thành phố Thanh Hóa </t>
  </si>
  <si>
    <t>Nâng cấp tuyến kênh Tưới Tiêu nội đồng Cồn Núc đi Sông Chìm xã Quảng Hùng, thành phố Sầm Sơn</t>
  </si>
  <si>
    <t>Xây dựng kênh tưới tiêu Ngâm Cáy, phường Hải Ninh, thị xã Nghi Sơn</t>
  </si>
  <si>
    <t>Sửa chữa, nâng cấp các hạng mục hồ chứa nước Liên Sơn, xã Các Sơn, thị xã Nghi Sơn</t>
  </si>
  <si>
    <t>3845/QĐ-UBND ngày 30/6/2023</t>
  </si>
  <si>
    <t>Nâng cấp tuyến kênh tưới, tiêu kết hợp từ Cồn Chùa đến kênh tiêu giáp khu nuôi tôm công nghiệp xã Thanh Thủy</t>
  </si>
  <si>
    <t>3245/QĐ-UBND ngày 08/6/2023</t>
  </si>
  <si>
    <t>Kè lát tuyến kênh tiêu thoát lũ từ Cống Cuốn xã Định Hải đi Cầu hang phường Ninh Hải, thị xã Nghi Sơn</t>
  </si>
  <si>
    <t>Nâng cấp kênh tưới tiêu kết hợp từ trạm bơm Đa Vẹt đến Cống Giàng, xã Hoạt Giang huyện Hà Trung (giai đoạn 2)</t>
  </si>
  <si>
    <t>2462/QĐ-UBND ngày 16/6/2023</t>
  </si>
  <si>
    <t>Kiên cố hóa kênh tưới trạm bơm số 2 (đoạn từ Km1+575-Km3+200), xã Nga Điền, huyện Nga Sơn</t>
  </si>
  <si>
    <t>Kiên cố hóa tuyến  kênh tưới Trạm bơm 1 Tuy Lộc đi kênh Tân Cầu, xã Tuy Lộc, huyện Hậu Lộc</t>
  </si>
  <si>
    <t>999/QĐ-UBND ngày 28/4/2023</t>
  </si>
  <si>
    <t>1133/QĐ-UBND ngày 15/5/2023</t>
  </si>
  <si>
    <t>Nâng cấp các tuyến kênh dẫn nội đồng xã Hoằng Quỳ, huyện Hoằng Hóa</t>
  </si>
  <si>
    <t>Đầu tư xây dựng trạm bơm Đồng Kênh và nâng cấp hệ thống kênh dẫn nội đồng xã Hoằng Xuân, huyện Hoằng Hóa</t>
  </si>
  <si>
    <t>Nâng cấp kênh dẫn Thành Châu 2, huyện Hoằng Hóa</t>
  </si>
  <si>
    <t>2922/QĐ-UBND ngày 16/6/2023</t>
  </si>
  <si>
    <t>3139/QĐ-UBND ngày 27/6/2023</t>
  </si>
  <si>
    <t>3293/QĐ-UBND ngày 07/7/2023</t>
  </si>
  <si>
    <t>1196/QĐ-UBND ngày 26/5/2023</t>
  </si>
  <si>
    <t>1266/QĐ-UBND ngày 08/6/2023</t>
  </si>
  <si>
    <t>Kè chống sạt lỡ và nạo vét kênh Lịch Sử thuộc địa phận xã Tượng Văn, huyện Nông Cống</t>
  </si>
  <si>
    <t>1454/QĐ-UBND ngày 05/7/2023</t>
  </si>
  <si>
    <t>Nâng cấp, cải tạo Kênh tưới hồ Khe Lùng, xã Thọ Bình, huyện Triệu Sơn</t>
  </si>
  <si>
    <t>3377/QĐ-UBND ngày 24/7/2023</t>
  </si>
  <si>
    <t>Nâng cấp, cải tạo Kênh tưới C1/6 đoạn từ (K8+029 - K9+729), xã Thọ Phú, huyện Triệu Sơn</t>
  </si>
  <si>
    <t>3273/QĐ-UBND ngày 19/7/2023</t>
  </si>
  <si>
    <t>Trạm bơm tiêu Nổ đào, xã Trường Xuân, huyện Thọ Xuân</t>
  </si>
  <si>
    <t>3478/QĐ-UBND ngày 30/6/2023</t>
  </si>
  <si>
    <t>Trạm bơm tiêu Bầu Ông Học, xã Quảng Phú, huyện Thọ Xuân</t>
  </si>
  <si>
    <t>3479/QĐ-UBND ngày 30/6/2023</t>
  </si>
  <si>
    <t>Kiên cố hoá kênh tưới, tiêu thôn Đắc Trí (đoạn từ cống tiêu Tân Bình đến cống tiêu 3 cửa sông Cầu Chày) xã Định Bình huyện Yên Định.</t>
  </si>
  <si>
    <t>2643/QĐ-UBND ngày 02/8/2023</t>
  </si>
  <si>
    <t>1885/QĐ-UBND ngày 12/6/2023</t>
  </si>
  <si>
    <t>Kiên cố hóa kênh mương nội đồng xã Thiệu Thành</t>
  </si>
  <si>
    <t>3376/QĐ-UBND ngày 17/8/2023</t>
  </si>
  <si>
    <t>Trạm bơm Chấn Long, xã Thiệu Hợp, huyện Thiệu Hóa</t>
  </si>
  <si>
    <t>3296/QĐ-UBND ngày 04/8/2023</t>
  </si>
  <si>
    <t>2631/QĐ-UBND ngày 14/8/2023</t>
  </si>
  <si>
    <t>Cải tạo, nâng cấp hồ Bai Màng, xã Thạch Tượng, huyện Thạch Thành</t>
  </si>
  <si>
    <t>1065/QĐ-UBND ngày 17/4/2023</t>
  </si>
  <si>
    <t>1355/QĐ-UBND ngày 17/5/2023</t>
  </si>
  <si>
    <t>1595/QĐ-UBND ngày 14/7/2023</t>
  </si>
  <si>
    <t>2118/QĐ-UBND ngày 12/9/2023</t>
  </si>
  <si>
    <t>3086/QĐ-UBND ngày 07/8/2023</t>
  </si>
  <si>
    <t>4107/QĐ-UBND ngày 24/10/2023</t>
  </si>
  <si>
    <t>Nâng cấp trạm bơm Minh Thịnh, xã Yên Thọ, huyện Như Thanh</t>
  </si>
  <si>
    <t>1128/QĐ-UBND ngày 17/5/2023</t>
  </si>
  <si>
    <t>692/QĐ-UBND ngày 28/3/2023</t>
  </si>
  <si>
    <t>Nâng cấp đập Na Nọi, xã Tam Văn, huyện Lang Chánh</t>
  </si>
  <si>
    <t>781/QĐ-UBND ngày 23/6/2023</t>
  </si>
  <si>
    <t>Nâng cấp đập Chí Lý trên suối bản Bôn, xã Yên Khương, huyện Lang Chánh</t>
  </si>
  <si>
    <t>758/QĐ-UBND ngày 15/6/2023</t>
  </si>
  <si>
    <t>Xây dựng đập, mương Bai Ấm, xã Điền Thượng, huyện Bá Thước</t>
  </si>
  <si>
    <t>Nâng cấp, sửa chữa đập mương Kế, xã Thiết Kế, huyện Bá Thước</t>
  </si>
  <si>
    <t>Đập, mương Na Pa Chá, bản Yên, xã Hiền Chung, huyện Quan Hóa</t>
  </si>
  <si>
    <t>1406/QĐ-UBND ngày 29/8/2023</t>
  </si>
  <si>
    <t>Đập Keo Nác, bản Pheo, xã Hiền Chung, huyện Quan Hóa</t>
  </si>
  <si>
    <t>1621/QĐ-UBND ngày 05/10/2023</t>
  </si>
  <si>
    <t>Đập, mương Nà Hượn, xã Mường Chanh, huyện Mường Lát</t>
  </si>
  <si>
    <t>1345/QĐ-UBND ngày 10/8/2023</t>
  </si>
  <si>
    <t>Đập, mương Co Phung, xã Quang Chiểu, huyện Mường Lát</t>
  </si>
  <si>
    <t>1339/QĐ-UBND ngày 09/8/2023</t>
  </si>
  <si>
    <t>Kè chống sạt lở bảo vệ đất nông nghiệp bản Sa Ná, xã Na Mèo</t>
  </si>
  <si>
    <t>1588/QĐ-UBND ngày 09/10/2023</t>
  </si>
  <si>
    <t>1118/QĐ-UBND ngày 24/7/2023</t>
  </si>
  <si>
    <t>Công trình triển khai mới</t>
  </si>
  <si>
    <t>Cải tạo, nâng cấp kênh tưới Bái Man, phường Đông Lĩnh, thành phố Thanh Hóa</t>
  </si>
  <si>
    <t>5376/UBND-KTTC ngày 19/4/2023</t>
  </si>
  <si>
    <t>UBND TP.Thanh Hóa</t>
  </si>
  <si>
    <t>Nâng cấp tuyến kênh tưới Gia Đồi đi Đồng Dỏm và tuyến kênh thôn An Cư xã Anh Sơn, thị xã Nghi Sơn</t>
  </si>
  <si>
    <t>212/TTr-UBND ngày 01/8/2023</t>
  </si>
  <si>
    <t>UBND TX.Nghi Sơn</t>
  </si>
  <si>
    <t>216/TTr-UBND ngày 07/8/2023</t>
  </si>
  <si>
    <t>226/TTr-UBND ngày 17/8/2023</t>
  </si>
  <si>
    <t>287/TTr-UBND ngày 13/10/2023</t>
  </si>
  <si>
    <t>Kiên cố kênh dẫn trạm bơm Đông Thôn xã Yên Dương, huyện Hà Trung.</t>
  </si>
  <si>
    <t>89/TTr-UBND ngày 29/5/2023</t>
  </si>
  <si>
    <t>187/TTr-UBND ngày 22/9/2023</t>
  </si>
  <si>
    <t>237/TTr-UBND ngày 27/10/2023</t>
  </si>
  <si>
    <t>228/TTr-UBND ngày 05/9/2023</t>
  </si>
  <si>
    <t>Kiên cố hóa kênh tưới, đường giao thông nội đồng và hệ thống điện trạm bơm tưới Thanh Lãng xã Nga Thạch, huyện Nga Sơn</t>
  </si>
  <si>
    <t>277/TTr-UBND ngày 29/9/2023</t>
  </si>
  <si>
    <t>Kiên cố hóa kênh mương thôn Đông Thịnh đi thôn Bái Hà Xuân, xã Xuân Lộc, huyện Hậu Lộc</t>
  </si>
  <si>
    <t>2321/TTr-UBND ngày 01/9/2023</t>
  </si>
  <si>
    <t>228/TTr-UBND ngày 07/8/2023</t>
  </si>
  <si>
    <t>237/TTr-UBND ngày 11/8/2023</t>
  </si>
  <si>
    <t>199/TTr-UBND ngày 10/7/2023</t>
  </si>
  <si>
    <t>Trạm bơm  thôn 6 và kênh tưới trạm bơm từ kênh Hùng Bình thôn 6 đến thôn 5, xã Quảng Nhân, huyện Quảng Xương</t>
  </si>
  <si>
    <t>216/TTr-UBND ngày 01/8/2023</t>
  </si>
  <si>
    <t>278/TTr-UBND ngày 28/10/2023</t>
  </si>
  <si>
    <t>Nâng cấp trạm bơm tưới Lê Xá 2, thị trấn Nông Cống, huyện Nông Cống</t>
  </si>
  <si>
    <t>121/TTr-UBND ngày 24/7/2023</t>
  </si>
  <si>
    <t>136/TTr-UBND ngày 04/8/2023</t>
  </si>
  <si>
    <t>Kè chống sạt lở và nạo vét kênh Lịch Sử (đoạn từ Sân vận động xã Tượng Văn đến thôn Đa Tiền), xã Tượng Văn, huyện Nông Cống</t>
  </si>
  <si>
    <t>145/TTr-UBND ngày 23/8/2023</t>
  </si>
  <si>
    <t>167/TTr-UBND ngày 08/9/2023</t>
  </si>
  <si>
    <t>4130/TTr-UBND ngày 17/8/2023</t>
  </si>
  <si>
    <t>5545/TTr-UBND ngày 17/10/2023</t>
  </si>
  <si>
    <t>5544/TTr-UBND ngày 17/10/2023</t>
  </si>
  <si>
    <t>165/TTr-UBND ngày 25/7/2023</t>
  </si>
  <si>
    <t>257/TTr-UBND ngày 18/10/2023</t>
  </si>
  <si>
    <t>235/TTr-UBND ngày 06/9/2023</t>
  </si>
  <si>
    <t>233/TTr-UBND ngày 22/7/2023</t>
  </si>
  <si>
    <t>Nâng cấp trạm bơm Thiệu Hưng, thị trấn Thiệu Hóa, huyện Thiệu Hóa</t>
  </si>
  <si>
    <t>280/TTr-UBND ngà 16/9/2023</t>
  </si>
  <si>
    <t>210/TTr-UBND ngày 05/7/2023</t>
  </si>
  <si>
    <t>230/TTr-UBND ngày 27/7/2023</t>
  </si>
  <si>
    <t>Sửa chữa, nâng cấp trạm bơm Bến Đá xã Vĩnh Long, huyện Vĩnh Lộc</t>
  </si>
  <si>
    <t>231/TTr-UBND ngày 27/7/2023</t>
  </si>
  <si>
    <t>109/TTr-UBND ngày 19/7/2023</t>
  </si>
  <si>
    <t>Trạm bơm tưới Tiên Lăng, xã Cẩm Vân, huyện Cẩm Thuỷ</t>
  </si>
  <si>
    <t>131/TTr-UBND ngày 11/7/2023</t>
  </si>
  <si>
    <t>145/TTr-UBND ngày 09/8/2023</t>
  </si>
  <si>
    <t>191/TTr-UBND ngày 24/10/2023</t>
  </si>
  <si>
    <t>160/TTr-UBND ngày 28/6/2023; 2839/UBND-KTHT ngày 20/10/2023</t>
  </si>
  <si>
    <t>166/TTr-UBND ngày 28/6/2023</t>
  </si>
  <si>
    <t>Cải tạo, nâng cấp hồ Khe Đu, xã Xuân Phúc, huyện Như Thanh</t>
  </si>
  <si>
    <t>358/TTr-UBND ngày 19/8/2023</t>
  </si>
  <si>
    <t>449/TTr-UBND ngày 08/11/2023; 487/TTr-UBND ngày 18/11/2023</t>
  </si>
  <si>
    <t>66/UBND-NN ngày 28/6/2023</t>
  </si>
  <si>
    <t>Đập, mương Bai Lùng, xã Điền Quang, huyện Bá Thước</t>
  </si>
  <si>
    <t>146/TTr-UBND ngày 05/7/2023</t>
  </si>
  <si>
    <t>Đập, mương Leo, xã Thành Lâm, huyện Bá Thước</t>
  </si>
  <si>
    <t>148/TTr-UBND ngày 05/7/2023</t>
  </si>
  <si>
    <t>105/TTr-UBND ngày 18/8/2023</t>
  </si>
  <si>
    <t>182/TTr-UBND ngày 02/8/2023; 3040/UBND-NN ngày 10/10/2023</t>
  </si>
  <si>
    <t>182/TTr-UBND ngày 02/8/2023</t>
  </si>
  <si>
    <t>Cải tạo, nâng cấp đập dâng đầu nguồn và hồ chứa nước Đào Lạc thôn Minh Quang, xã Lương Sơn, huyện Thường Xuân</t>
  </si>
  <si>
    <t>221/TTr-UBND ngày 12/9/2023</t>
  </si>
  <si>
    <t>105/TTr-UBND ngày 23/6/2023</t>
  </si>
  <si>
    <t>111/TTr-UBND ngày 14/8/2023; 2170/UBND-KTHT ngày 24/10/2023</t>
  </si>
  <si>
    <t>Hệ thống đập, mương Suối Cai bản Đe, xã Trung Tiến, huyện Quan Sơn</t>
  </si>
  <si>
    <t>105/TTr-UBND ngày 08/8/2023</t>
  </si>
  <si>
    <t>Hỗ trợ kinh phí sửa chữa trạm bơm tiêu Đông Thịnh, xã Đông Thịnh, huyện Đông Sơn</t>
  </si>
  <si>
    <t>100/KT-SC ngày 18/7/2023</t>
  </si>
  <si>
    <t>Hỗ trợ kinh phí sửa chữa kênh chính trạm bơm Đại Lộc đoạn từ K00-K01+676, xã Đại Lộc, huyện Hậu Lộc</t>
  </si>
  <si>
    <t>602/TTr-BSM ngày 18/7/2023</t>
  </si>
  <si>
    <t>Thông tin tuyên truyền và đào tạo tập huấn</t>
  </si>
  <si>
    <t>Tổ chức đoàn công tác nghiên cứu, dự báo, xúc tiến thương mại, thúc đẩy tiêu thụ và phát triển thị trường cho các sản phẩm thực phẩm nông lâm thủy sản an toàn tỉnh Thanh Hóa</t>
  </si>
  <si>
    <t xml:space="preserve">Thực hiện Kế hoạch số 194/KH-UBND về Đề án nâng cao năng lực quản lý chất lượng an toàn thực phẩm </t>
  </si>
  <si>
    <t>Lĩnh vực quản lý tàu cá</t>
  </si>
  <si>
    <t>Lĩnh vực nuôi trồng thủy sản</t>
  </si>
  <si>
    <t>Thanh tra, kiểm tra</t>
  </si>
  <si>
    <t>Tập huấn</t>
  </si>
  <si>
    <t>Kiểm tra giám sát</t>
  </si>
  <si>
    <t>Kinh phí mua mẫu</t>
  </si>
  <si>
    <t>Xây dựng mạng lưới cơ sở giết mổ tập trung</t>
  </si>
  <si>
    <t>Giám sát</t>
  </si>
  <si>
    <t>Đào tạo tập huấn</t>
  </si>
  <si>
    <t xml:space="preserve">Tuyên truyền </t>
  </si>
  <si>
    <t>Vật tư, thiết bị, dụng cụ</t>
  </si>
  <si>
    <t>Chi phí khác</t>
  </si>
  <si>
    <t>Công tác thông tin truyền thông và đào tạo tập huấn nâng cao nhận thức cho cán bộ, người sản xuất chế biến, kinh doanh và nhân dân về vệ sinh an toàn thực phẩm</t>
  </si>
  <si>
    <t>Tổ chức diễn tập phòng chống ngộ độc thực phẩm và các bệnh truyền qua thực phẩm xảy ra tại bếp ăn tập thể trong trường học (có ăn bán trú) và tại bữa cỗ tập trung đông người</t>
  </si>
  <si>
    <t>Đánh giá, hướng dẫn công tác xây dựng và duy trì chợ kinh doanh thực phẩm</t>
  </si>
  <si>
    <t>Thông tin tuyên truyền, đào tạo tập huấn về an toàn thực phẩm</t>
  </si>
  <si>
    <t xml:space="preserve">Thẩm định, công nhận chợ kinh doanh thực phẩm đối với chợ tạm </t>
  </si>
  <si>
    <t>Tổ chức Phiên chợ thực phẩm an toàn</t>
  </si>
  <si>
    <t>Biên soạn và xuất bản sổ tay tuyên truyền đảm bảo an toàn thực phẩm</t>
  </si>
  <si>
    <t>In tờ rơi, tờ gấp tuyên truyền về an toàn thực phẩm</t>
  </si>
  <si>
    <t>Tuyên truyền các chương trình truyền hình về an toàn thực phẩm</t>
  </si>
  <si>
    <t xml:space="preserve">Tuyên truyền các chương trình phát thanh về an toàn thực phẩm </t>
  </si>
  <si>
    <t>Công tác tập huấn</t>
  </si>
  <si>
    <t>Triển lãm gian hàng giới thiệu sản phẩm nông sản an toàn cho đoàn viên thanh niên trên địa bàn toàn tỉnh</t>
  </si>
  <si>
    <t xml:space="preserve">Tuyên truyền các quy định của pháp luật mới về công tác đảm bảo an toàn thực phẩm </t>
  </si>
  <si>
    <t>In tờ rơi, áp phích tuyên truyền trong cán bộ, hội viên, nông dân về sản xuất, kinh doanh, tiêu dùng nông sản thực phẩm an toàn</t>
  </si>
  <si>
    <t>Tên di tích</t>
  </si>
  <si>
    <t xml:space="preserve">Loại di tích/
Năm xếp hạng
</t>
  </si>
  <si>
    <t>Địa điểm</t>
  </si>
  <si>
    <t>Hạng mục đầu tư</t>
  </si>
  <si>
    <t>Tổng mức đầu tư; giá trị quyết toán</t>
  </si>
  <si>
    <t>Lũy kế vốn đã bố trí từ đầu dự án đến tháng 31/12/2023</t>
  </si>
  <si>
    <t>Số vốn còn thiếu đến tháng 31/12/2023</t>
  </si>
  <si>
    <t>Trong đó: vốn NS tỉnh</t>
  </si>
  <si>
    <t>A.1</t>
  </si>
  <si>
    <t>Tu sửa cấp thiết tường thành đá Di sản văn hoá thế giới Thành Nhà Hồ, huyện Vĩnh Lộc</t>
  </si>
  <si>
    <t>Di sản văn hóa Thế giới, năm 2012</t>
  </si>
  <si>
    <t xml:space="preserve"> DSVHTG Thành Nhà Hồ, huyện Vĩnh Lộc</t>
  </si>
  <si>
    <t xml:space="preserve">Tu sửa cấp thiết tường thành đá </t>
  </si>
  <si>
    <t>Tu bổ, tôn tạo di tích Đền thờ Hoàng Bùi Hoàn</t>
  </si>
  <si>
    <t xml:space="preserve">KTNT, cấp Quốc gia 2013
</t>
  </si>
  <si>
    <t>xã Quảng Trạch, huyện Quảng Xương</t>
  </si>
  <si>
    <t>BQLDA ĐTXD huyện Quảng Xương</t>
  </si>
  <si>
    <t>Tu bổ, tôn tạo di tích lịch sử văn hóa Quốc gia Đền thờ Trần Hưng Đạo</t>
  </si>
  <si>
    <t>LSVH quốc gia 1996</t>
  </si>
  <si>
    <t>xã Yên Dương, huyện Hà Trung</t>
  </si>
  <si>
    <t xml:space="preserve">Tu bổ, tôn tạo các hạng mục công trình đã xuống cấp </t>
  </si>
  <si>
    <t>Phục hồi, tôn tạo di tích Phủ Suối</t>
  </si>
  <si>
    <t>LSVH cấp
tỉnh 1996</t>
  </si>
  <si>
    <t>xã Hà Vinh, huyện Hà Trung</t>
  </si>
  <si>
    <t>UBND xã Hà Vinh</t>
  </si>
  <si>
    <t>Phục hồi, tôn tạo di tích</t>
  </si>
  <si>
    <t>Tu bổ, tôn tạo di tích lịch sử cách mạng Chiền khu Bãi Sậy</t>
  </si>
  <si>
    <t>LSCM, cấp tỉnh 2003</t>
  </si>
  <si>
    <t>Xã Hà Tiến, huyện Hà Trung</t>
  </si>
  <si>
    <t>UBND xã Hà Tiến</t>
  </si>
  <si>
    <t>Tu bổ, tôn tạo lại Đài tưởng niệm, Tu bổ, tôn tạo bức tường gắn bia; Quy hoạch lại sân, vườn hợp lý, đổ bê tông đường dẫn vào đài tưởng niệm;…</t>
  </si>
  <si>
    <t>Tu bổ, tôn tạo di tích Đình Phú Thọ</t>
  </si>
  <si>
    <t>LSVH, cấp tỉnh 2007</t>
  </si>
  <si>
    <t>xã Hà Lai, Huyện Hà Trung</t>
  </si>
  <si>
    <t>UBND xã Hà Lai</t>
  </si>
  <si>
    <t>Tu bổ, tôn tạo di tích</t>
  </si>
  <si>
    <t>Tu bổ, tôn tạo di tích Đình làng Hồ</t>
  </si>
  <si>
    <t>KTNT cấp tỉnh 2013</t>
  </si>
  <si>
    <t>xã Thọ Thanh, huyện Thường Xuân</t>
  </si>
  <si>
    <t>BQLDA ĐTXD huyện Thường Xuân</t>
  </si>
  <si>
    <t>Bảo quản, tu bổ, phục hồi di tích LSVH Đình Thi</t>
  </si>
  <si>
    <t>LSVH, cấp tỉnh 1995 (cấp đổi 2011)</t>
  </si>
  <si>
    <t>Thị trấn Yên Cát, huyện Như Xuân</t>
  </si>
  <si>
    <t>BQL dự án ĐTXD huyện Như Xuân</t>
  </si>
  <si>
    <t>Bảo quản, 
tu bổ, phục hồi di tích</t>
  </si>
  <si>
    <t>Tu bổ, tôn tạo di tích lịch sử cách mạng nhà ông Mai Văn Khang (thuộc DTLSCM Yên Trường)</t>
  </si>
  <si>
    <t>LSCM, cấp tỉnh năm 2000</t>
  </si>
  <si>
    <t>Xã Thọ Lập, huyện Thọ Xuân</t>
  </si>
  <si>
    <t>UBND xã Thọ Lập</t>
  </si>
  <si>
    <t>Hạng mục: Nhà chính, nhà bếp và sắp lễ, sân;…</t>
  </si>
  <si>
    <t>Tu bổ, tôn tạo di tích Đền thờ Lê Văn An</t>
  </si>
  <si>
    <t>LSVH Cấp tỉnh 1997 (cấp đổi 2017)</t>
  </si>
  <si>
    <t>Xã Thọ Lâm, huyện Thọ Xuân</t>
  </si>
  <si>
    <t>UBND xã Thọ Lâm</t>
  </si>
  <si>
    <t>Hạng mục: Đền thờ (tiền đường, hậu cung); khuôn viên sân vườn, hạ tầng kỹ thuật,…</t>
  </si>
  <si>
    <t>Tu bổ, tôn tạo di tích đình Lễ Nghĩa</t>
  </si>
  <si>
    <t>LSVH cấp tỉnh 2011</t>
  </si>
  <si>
    <t>xã Xuân Hồng, huyện Thọ Xuân</t>
  </si>
  <si>
    <t>UBND xã Xuân Hồng</t>
  </si>
  <si>
    <t>Tu bổ tôn tạo di tích, hạng mục Đại đình, sân đình,…</t>
  </si>
  <si>
    <t>Tu bổ, tôn tạo di tích lịch sử - văn hóa và kiến trúc nghệ thuật Đình làng Trung Thôn</t>
  </si>
  <si>
    <t>LSVH, KTNT cấp tỉnh 2006</t>
  </si>
  <si>
    <t>Xã Bắc Lương, huyện Thọ Xuân</t>
  </si>
  <si>
    <t>UBND xã Bắc Lương</t>
  </si>
  <si>
    <t xml:space="preserve"> Tu bổ, tôn tạo di tích </t>
  </si>
  <si>
    <t>Tu bổ, tôn tạo Đình làng Trọng Hậu</t>
  </si>
  <si>
    <t>LSVH, cấp tỉnh 2015</t>
  </si>
  <si>
    <t>Xã Hoằng Quỳ, huyện Hoằng Hóa</t>
  </si>
  <si>
    <t>UBND xã Hoằng Quỳ</t>
  </si>
  <si>
    <t>Tu bổ, tôn tạo di tích Đền Ông thuộc quần thể di tích Đình Mường Đòn</t>
  </si>
  <si>
    <t>LSVH, cấp tỉnh 2012</t>
  </si>
  <si>
    <t>Xã Thành Mỹ, huyện Thạch Thành</t>
  </si>
  <si>
    <t>Tu bổ, tôn tạo hạng mục Đền Ông, tôn tạo khuôn viên sân vườn,…</t>
  </si>
  <si>
    <t>Bảo quản, tu bổ di tích Đền Tam Tổng</t>
  </si>
  <si>
    <t>LSVH, cấp tỉnh 1992</t>
  </si>
  <si>
    <t>Xã Vĩnh Tiến, huyện Vĩnh Lộc</t>
  </si>
  <si>
    <t>UBND xã Vĩnh Tiến</t>
  </si>
  <si>
    <t>Tu bổ, tôn tạo các hạng mục: Tiền đường, Hậu cung; nhà giải vũ, chống mối,…</t>
  </si>
  <si>
    <t>Tu bổ, tôn tạo di tích Đình làng Hồ Nam</t>
  </si>
  <si>
    <t>LSVH&amp;KTNT cấp tỉnh, năm 2006</t>
  </si>
  <si>
    <t>xã Ninh Khang, huyện Vĩnh Lộc</t>
  </si>
  <si>
    <t>UBND xã Ninh Khang</t>
  </si>
  <si>
    <t xml:space="preserve"> 433/TTr-BCS ngày 14/8/2023 của BCS Đảng UBND tỉnh; 4210-CV/VPTU ngày 06/9/2023 của Văn phòng Tỉnh ủy; 13402/UBND-VX ngày 12/9/2023 của UBND tỉnh</t>
  </si>
  <si>
    <t>Tu bổ, tôn tạo di tích, các hạng mục: Đình chính, sân đình, nhà sắp lễ, đón tiếp, cổng, tường rào,…</t>
  </si>
  <si>
    <t>Tu bổ, tôn tạo di tích Đình Bồng Thôn</t>
  </si>
  <si>
    <t>KTNT, cấp tỉnh 2011</t>
  </si>
  <si>
    <t>Xã Minh Tân, huyện Vĩnh Lộc</t>
  </si>
  <si>
    <t>UBND xã Minh Tân</t>
  </si>
  <si>
    <t>Tu bổ, tôn tạo di tích các hạng mục: Đình chính, sân đình, nhà sắp lễ, đón tiếp, cổng, tường rào,…</t>
  </si>
  <si>
    <t>Tu bổ, tôn tạo di tích đền thờ Quận công Hoàng Đình Phùng</t>
  </si>
  <si>
    <t>LSVH, cấp tỉnh 1999 (cấp đổi 2011)</t>
  </si>
  <si>
    <t>xã Vĩnh Hùng, huyện Vĩnh Lộc</t>
  </si>
  <si>
    <t>UBND xã Vĩnh Hùng</t>
  </si>
  <si>
    <t xml:space="preserve">  451/TTr-BCS ngày 25/8/2023 của BCS Đảng UBND tỉnh; 4209-CV/VPTU ngày 06/9/2023 của Văn phòng Tỉnh ủy; 13399/UBND-VX ngày 12/9/2023 của UBND tỉnh</t>
  </si>
  <si>
    <t>Tu bổ, tôn tạo di tích, hạng mục Đền thờ, sân vườn,…</t>
  </si>
  <si>
    <t>Tu bổ, tôn tạo di tích Đình làng Đông Môn</t>
  </si>
  <si>
    <t>KTNT cấp tỉnh 1995</t>
  </si>
  <si>
    <t xml:space="preserve">xã Vĩnh Long, huyện Vĩnh Lộc </t>
  </si>
  <si>
    <t>UBND xã Vĩnh Long</t>
  </si>
  <si>
    <t>Tu bổ, tôn tạo di tích Đền thờ Thượng tướng Trần Khát Chân</t>
  </si>
  <si>
    <t xml:space="preserve">LSVH, cấp tỉnh  2011 </t>
  </si>
  <si>
    <t>Xã Dân Lý, huyện Triệu Sơn</t>
  </si>
  <si>
    <t>UBND xã Dân Lý</t>
  </si>
  <si>
    <t xml:space="preserve"> 183/TTr-BCS ngày 15/5/2023 của BCS Đảng UBND tỉnh; 3868-CV/VPTU ngày 23/5/2023 của Văn phòng Tỉnh ủy; 7452/UBND-VX ngày 29/5/2023 của UBND tỉnh</t>
  </si>
  <si>
    <t>Tu bổ tôn tạo di tích, hạng mục Đền thờ</t>
  </si>
  <si>
    <t>Tu bổ, tôn tạo di tích đình làng Ngọc Vực</t>
  </si>
  <si>
    <t>LSCM Cấp tỉnh 2011</t>
  </si>
  <si>
    <t>xã Yên Thịnh, huyện Yên Định</t>
  </si>
  <si>
    <t>UBND xã Yên Thịnh</t>
  </si>
  <si>
    <t>Tu bổ, chống xuống cấp di tích</t>
  </si>
  <si>
    <t>Tu bổ, tôn tạo di tích LSCM Cây đa làng si</t>
  </si>
  <si>
    <t>LS cấp tỉnh 2007</t>
  </si>
  <si>
    <t>xã Quảng Chính, huyện Quảng Xương</t>
  </si>
  <si>
    <t>Tu bổ, tôn tạo di tích chùa Phúc Hưng</t>
  </si>
  <si>
    <t>LS cấp tỉnh 2016</t>
  </si>
  <si>
    <t>xã Xuân Lộc, huyện Hậu Lộc</t>
  </si>
  <si>
    <t>UBND xã Xuân Lộc</t>
  </si>
  <si>
    <t xml:space="preserve"> tu bổ, tôn tạo di tích </t>
  </si>
  <si>
    <t>Bảo quản, tu bổ, phục hồi và tôn tạo di tích Đình Phú Vinh</t>
  </si>
  <si>
    <t>LS cấp tỉnh 2011</t>
  </si>
  <si>
    <t>xã Tuy Lộc, huyện Hậu Lộc</t>
  </si>
  <si>
    <t>UBND xã Tuy Lộc</t>
  </si>
  <si>
    <t>Tu bổ tôn tạo di tích, hạng mục Đại đình,…</t>
  </si>
  <si>
    <t>Bảo quản, tu bổ, phục hồi và tôn tạo di tích Đình làng Phong Mục</t>
  </si>
  <si>
    <t>LSVH&amp;KTNT cấp tỉnh, năm 2010</t>
  </si>
  <si>
    <t>xã Triệu Lộc, huyện Hậu Lộc</t>
  </si>
  <si>
    <t>UBND xã Triệu Lộc</t>
  </si>
  <si>
    <t>Bảo quản, tu bổ, phục hồi và tôn tạo di tích, hạng mục Đại đình, sân Thiên tỉnh, …</t>
  </si>
  <si>
    <t>A.2</t>
  </si>
  <si>
    <t>Phục hồi, tu bổ, bảo quản và phát huy giá trị Di tích lịch sử cách mạng Khu lưu niệm Hội Văn nghệ Việt Nam (thời kỳ 1947 - 1954) tại làng Quần Tín</t>
  </si>
  <si>
    <t>LSCM, cấp tỉnh 2013</t>
  </si>
  <si>
    <t xml:space="preserve">xã Thọ Cường, huyện Triệu Sơn </t>
  </si>
  <si>
    <t>Phục hồi, bảo tồn, tôn tạo và phát huy giá trị Di tích lịch sử cách mạng Khu lưu niệm Hội Văn nghệ Việt Nam (thời kỳ 1947-1954), làng Quần Tín</t>
  </si>
  <si>
    <t>Xây dựng tường rào, tường kè, đường lên và các hạng mục phụ trợ di tích Bia ký - Nơi thờ Khằm Ban</t>
  </si>
  <si>
    <t>LSVH cấp tỉnh</t>
  </si>
  <si>
    <t>Thị trấn Hồi Xuân, huyện Quan Hóa</t>
  </si>
  <si>
    <t>Xây dựng tường rào, tường kè, đường lên và các hạng mục phụ trợ di tích</t>
  </si>
  <si>
    <t>Di tích quốc gia</t>
  </si>
  <si>
    <t>Dự án Khai quật khảo cổ toàn diện Đàn tế Nam Giao - Tây Đô, thuộc DSVH thế giới Thành Nhà Hồ</t>
  </si>
  <si>
    <t>Di sản văn hóa Thế giới, năm 2011</t>
  </si>
  <si>
    <t>Trung tâm Bảo tồn Di sản Thành Nhà Hồ</t>
  </si>
  <si>
    <t>8084/UBND-THKH ngày 09/6/2023; Tờ trình 5207/TTr-SVHTTDL ngày 15/10/2023</t>
  </si>
  <si>
    <t>Khai quật khảo cổ toàn diện Đàn tế Nam Giao - Tây Đô, thuộc DSVHTG Thành Nhà Hồ</t>
  </si>
  <si>
    <t xml:space="preserve">Trình phân bổ kinh phí trong năm khi đầy đủ hồ sơ, thủ tục đầu tư </t>
  </si>
  <si>
    <t>Tu bổ, tôn tạo, chống xuống cấp di tích lịch sử, văn hóa Quốc gia Chùa Thạch Tuyền</t>
  </si>
  <si>
    <t xml:space="preserve">LSVH&amp;NT Quốc gia 1994
</t>
  </si>
  <si>
    <t>xã Nga Thạch, huyện Nga Sơn, tỉnh Thanh Hóa</t>
  </si>
  <si>
    <t>UBND xã Nga Thạch</t>
  </si>
  <si>
    <t>Công văn số 19090/UBND-THKH ngày 21/12/2022 của UBND tỉnh</t>
  </si>
  <si>
    <t>Tu bổ, tôn tạo, chống xuống cấp di tích danh lam thắng cảnh Quốc gia Động Phủ Thông</t>
  </si>
  <si>
    <t>DLTC, Quốc gia 2004</t>
  </si>
  <si>
    <t>xã Nga An, huyện Nga Sơn, tỉnh Thanh Hóa</t>
  </si>
  <si>
    <t>UBND xã Nga An</t>
  </si>
  <si>
    <t>Bảo tồn, tôn tạo và phát huy giá trị di tích Đình làng Phong Cốc (nằm trong cụm DT cách mạng Xuân Minh)</t>
  </si>
  <si>
    <t>LSCM QG, 1993</t>
  </si>
  <si>
    <t>xã Xuân Minh, huyện Thọ Xuân</t>
  </si>
  <si>
    <t>CV số 1176/UBND-THKH ngày 02/2/2023</t>
  </si>
  <si>
    <t>Tu bổ, tôn tạo DTLS đền Chín Gian</t>
  </si>
  <si>
    <t>LSVH cấp tỉnh 2015</t>
  </si>
  <si>
    <t>Xã Thanh Quân, huyện Như Xuân</t>
  </si>
  <si>
    <t>VB số 8863/UBND-THKH ngày 23/6/2023 của UBND tỉnh; số 2094/UBND-TCKH ngày 03/10/2023 UBND huyện Như Xuân</t>
  </si>
  <si>
    <t>Tu bổ, tôn tạo di tích lịch sử cách mạng Chùa Xuân Áng</t>
  </si>
  <si>
    <t xml:space="preserve">LSCM, cấp tỉnh 1995 </t>
  </si>
  <si>
    <t>Ban QLDA đầu tư xây dựng huyện Vĩnh Lộc</t>
  </si>
  <si>
    <t>CV số 19508/UBND-THKH - ngày 9/12/2021 của UBND tỉnh; Công văn số 7694/STC-QLNSHX ngày 07/12/2021 của Sở Tài chính; CV số 3211/UBND-TCKH ngày 15/10/2023 của UBND huyện Vĩnh Lộc</t>
  </si>
  <si>
    <t>Tu bổ, tôn tạo di tích lịch sử văn hóa Phủ Vạn</t>
  </si>
  <si>
    <t>LSVH&amp;TC cấp tỉnh 1994</t>
  </si>
  <si>
    <t>xã Tiến Nông, huyện Triệu Sơn</t>
  </si>
  <si>
    <t>UBND xã Tiến Nông</t>
  </si>
  <si>
    <t>CV 19086/UBND-THKH ngày 21/12/2022 của UBND tỉnh</t>
  </si>
  <si>
    <t>Tu bổ, tôn tạo di tích Chiến khu Đa Ngọc</t>
  </si>
  <si>
    <t>LSCM Cấp tỉnh</t>
  </si>
  <si>
    <t>xã Yên Phú, huyện Yên Định</t>
  </si>
  <si>
    <t>UBND xã Yên Phú</t>
  </si>
  <si>
    <t>Cv số 16715/UBND-THKH ngày 08/11/2022 của UBND tỉnh</t>
  </si>
  <si>
    <t>Tu bổ, tôn tạo di tích lịch sử Nghè Đồi Sao</t>
  </si>
  <si>
    <t>LSVH, cấp tỉnh năm 2015</t>
  </si>
  <si>
    <t>xã Thành Long, huyện Thạch Thành</t>
  </si>
  <si>
    <t>UBND xã Thành Long</t>
  </si>
  <si>
    <t>CV số 18836/UBND-THKH ngày 16/12/2022</t>
  </si>
  <si>
    <t>Tu bổ, tôn tạo di tích lịch sử cách mạng Hầm chỉ huy của Tỉnh đội Thanh Hóa thời kỳ 1965 - 1973</t>
  </si>
  <si>
    <t xml:space="preserve">LSCM cấp tỉnh
</t>
  </si>
  <si>
    <t>xã Tân Châu, huyện Thiệu Hóa</t>
  </si>
  <si>
    <t>UBND xã Tân Châu</t>
  </si>
  <si>
    <t>CV số 18579/UBND-THKH ngày 12/12/2022</t>
  </si>
  <si>
    <t>Tu bổ, tôn tạo, phục hồi di tích lịch sử Chùa Thượng</t>
  </si>
  <si>
    <t>LSCM, cấp tỉnh 2006</t>
  </si>
  <si>
    <t>xã Nga Thắng, huyện Nga Sơn</t>
  </si>
  <si>
    <t>UBND xã Nga Thắng</t>
  </si>
  <si>
    <t>CV số 1112/UBND-THKH ngày 31/01/2023</t>
  </si>
  <si>
    <t>Hạng mục: Nhà Tam bảo</t>
  </si>
  <si>
    <t>Tu bổ, tôn tạo di tích lịch sử văn hoá Đền thờ Lê Khắc Tháo</t>
  </si>
  <si>
    <t>LSVH, cấp tỉnh 2010</t>
  </si>
  <si>
    <t>xã Thiệu Giao, huyện Thiệu Hóa</t>
  </si>
  <si>
    <t>UBND xã Thiệu Giao</t>
  </si>
  <si>
    <t>CV số 6683/UBND-THKH ngày 17/5/2023</t>
  </si>
  <si>
    <t>Các di tích có trong Kế hoạch số  201/KH-UBND ngày 18/8/2021 của UBND tỉnh</t>
  </si>
  <si>
    <t>Dự án khởi công mới</t>
  </si>
  <si>
    <t>H</t>
  </si>
  <si>
    <t>258/NQ-HĐND ngày 16/6/2020; 5049/QĐ-UBND ngày 25/11/2020</t>
  </si>
  <si>
    <t>Dự án bổ sung theo văn bản của cấp có thẩm quyền (bố trí 60% hạn mức cam kết hỗ trợ)</t>
  </si>
  <si>
    <t>Dự án chuyển tiếp (bố trí khoảng 80% TMĐT được duyệt)</t>
  </si>
  <si>
    <t>BQLDA ĐTXD huyện Như Xuân</t>
  </si>
  <si>
    <t>BQLDA ĐTXD huyện Triệu Sơn</t>
  </si>
  <si>
    <t>BQLDA ĐTXD huyện Quan Hóa</t>
  </si>
  <si>
    <t>Sửa chữa, nâng cấp đập Bến Bè, thị trấn Phong Sơn, huyện Cẩm Thủy</t>
  </si>
  <si>
    <t>1544/QĐ-UBND ngày 10/7/2023</t>
  </si>
  <si>
    <t>Đập, mương Piềng Pháy xã Sơn Thủy, huyện Quan Sơn</t>
  </si>
  <si>
    <t>Cải tạo, nâng cấp mương tưới xứ đồng Mảnh, Cá Lê phường Thiệu Khánh, thành phố Thanh Hóa</t>
  </si>
  <si>
    <t>Nâng cấp hệ thống kênh phục vụ tưới, tiêu xã Phú Lâm, thị xã Nghi Sơn</t>
  </si>
  <si>
    <t>Cải tạo, nâng cấp tuyến kênh tiêu thoát lũ từ Cống cuốn xã Định Hải đi Cầu hang phường Ninh Hải (đoạn Km1+800 - Km4+100), thị xã Nghi Sơn</t>
  </si>
  <si>
    <t>Cải tạo tuyến kênh C từ cổng làng thôn Tào Sơn đi đến cống cô Hoa, thôn Đồng Minh, xã Thanh Thuỷ, thị xã Nghi Sơn</t>
  </si>
  <si>
    <t>Cải tạo, nâng cấp tuyến kênh tưới, tiêu kết hợp từ trạm bơm Đa Vẹt đến Đồi Côn, xã Hoạt Giang huyện Hà Trung (giai đoạn 1)</t>
  </si>
  <si>
    <t>Nâng cấp trạm bơm Đồng Côi, xã Hà Lĩnh, huyện Hà Trung</t>
  </si>
  <si>
    <t>Kiên cố hóa kênh tưới Lương Điền đoạn từ K0+180 đến K0+990, xã Nga Điền, huyện Nga Sơn</t>
  </si>
  <si>
    <t>2321/TTr-UBND ngày 01/9/2023; 3185/UBND-BQLDA ngày 15/11/2023</t>
  </si>
  <si>
    <t>Kiên cố hóa tuyến kênh tưới, tiêu từ cầu Mã Là đi kênh Tiến Sơn, xã Tiến Lộc, huyện Hậu Lộc</t>
  </si>
  <si>
    <t>Cải tạo, nâng cấp kênh nội đồng xã Hoằng Trinh, huyện Hoằng Hoá</t>
  </si>
  <si>
    <t>Cải tạo, nâng cấp kênh nội đồng xã Hoằng Sơn, huyện Hoằng Hoá</t>
  </si>
  <si>
    <t>Cải tạo, nâng cấp các tuyến kênh tưới phục vụ vùng lúa năng xuất chất lượng cao xã Hoằng Lưu, huyện Hoằng Hóa</t>
  </si>
  <si>
    <t>Cải tạo, nâng cấp tuyến kênh Cửa Đình xã Quảng Khê, huyện Quảng Xương</t>
  </si>
  <si>
    <t>Cải tạo, nâng cấp hệ thống kênh tưới trạm bơm Quảng Hợp 2, xã Quảng Hợp, huyện Quảng Xương</t>
  </si>
  <si>
    <t>Cải tạo, nâng cấp trạm bơm Ba Lòng, xã Minh Khôi, huyện Nông Cống</t>
  </si>
  <si>
    <t>Cải tạo, nâng cấp trạm bơm Yên Ninh, xã Yên Mỹ, huyện Nông Cống</t>
  </si>
  <si>
    <t>Cải tạo, nâng cấp tuyến kênh tưới, tiêu từ kênh Nam đi nhà văn hóa Ngư Thôn Đại Bản, xã Thăng Long, huyện Nông Cống</t>
  </si>
  <si>
    <t>Trạm bơm tiêu Đồng Quai, xã Thọ Tân, huyện Triệu Sơn</t>
  </si>
  <si>
    <t>Cải tạo, nâng cấp Kênh tưới hồ Ao Lốc và kênh tưới Đập Ông Lới, xã Triệu Thành, huyện Triệu Sơn</t>
  </si>
  <si>
    <t>Cải tạo, nâng cấp kênh tưới hồ Đồng Ngơn, xã Hợp Thành, huyện Triệu Sơn</t>
  </si>
  <si>
    <t>Cải tạo, nâng cấp trạm bơm tưới Phúc Lâm thuộc thị trấn Lam Sơn, huyện Thọ Xuân</t>
  </si>
  <si>
    <t>Cải tạo, nâng cấp trạm bơm tưới Bình Giã xã Thọ Xương, huyện Thọ Xuân</t>
  </si>
  <si>
    <t>Cải tạo, nâng cấp kênh tưới, tiêu Quý Lộc -Yên Thọ, huyện Yên Định</t>
  </si>
  <si>
    <t>Cải tạo, nâng cấp kênh và thiết bị  trạm bơm tưới xã Định Tiến, huyện Yên Định</t>
  </si>
  <si>
    <t>Cải tạo, nâng cấp kênh mương nội đồng các thôn Thành Đức, Thành Bảo, xã Thiệu Thành, huyện Thiệu Hóa</t>
  </si>
  <si>
    <t>Cải tạo, nâng cấp hệ thống kênh tưới, tiêu thuộc các thôn Pháp Ngỡ, Hữu Chấp và Quang Biểu, xã Vĩnh Hoà, huyện Vĩnh Lộc</t>
  </si>
  <si>
    <t>Cải tạo, nâng cấp kênh tưới Đa Bút xã Minh Tân, huyện Vĩnh Lộc</t>
  </si>
  <si>
    <t>Cải tạo, nâng cấp kênh tưới từ thôn Kim Sơn đến thôn Gò La xã Thạch Bình, huyện Thạch Thành</t>
  </si>
  <si>
    <t>Cải tạo, nâng cấp kênh tưới từ thôn Đầm Hương đi thôn Mặc Hèo xã Thành Minh, huyện Thạch Thành</t>
  </si>
  <si>
    <t>Cải tạo, nâng cấp đập Bai Trám, xã Cẩm Long, huyện Cẩm Thủy</t>
  </si>
  <si>
    <t>Cải tạo, nâng cấp đập Bai Én, xã Cẩm Quý, huyện Cẩm Thủy</t>
  </si>
  <si>
    <t>Cải tạo, nâng cấp hồ Vó Khủ, xã Ngọc Trung, huyện Ngọc Lặc</t>
  </si>
  <si>
    <t>Cải tạo, nâng cấp đập Bai Ngọc, xã Thạch Lập, huyện Ngọc Lặc</t>
  </si>
  <si>
    <t>Cải tạo, nâng cấp hệ thống kênh tưới phục vụ sản xuất nông nghiệp trên địa bàn xã Yên Thọ, huyện Như Thanh</t>
  </si>
  <si>
    <t>Đập, mương Suối Pốc, bản Cơn, xã Yên Thắng, huyện Lang Chánh</t>
  </si>
  <si>
    <t>Đập, mương Tân Thành 2, xã Tân Phúc, huyện Lang Chánh</t>
  </si>
  <si>
    <t>Cải tạo, nâng cấp đập, mương suối Long, bản Tân Lập, xã Trung Thành, huyện Quan Hóa</t>
  </si>
  <si>
    <t>Cải tạo, nâng cấp hệ thống tưới tiêu kết hợp từ Phốc Soi đi Đồng Un - Thống Nhất - Tân Lập xã Xuân Dương, huyện Thường Xuân</t>
  </si>
  <si>
    <t>Cải tạo, nâng cấp đập, mương Táng Quái, xã Luận Khê, huyện Thường Xuân</t>
  </si>
  <si>
    <t>Cải tạo, nâng cấp Hồ ao Bui thị trấn Yên Cát, huyện Như Xuân</t>
  </si>
  <si>
    <t>Cải tạo, nâng cấp Hồ Khe Hương xã Xuân Hòa, huyện Như Xuân</t>
  </si>
  <si>
    <t>Cải tạo, nâng cấp mương Tân Sơn, xã Sơn Điện, huyện Quan Sơn</t>
  </si>
  <si>
    <t>Tu bổ, tôn tạo các hạng mục: tiền đường, hậu cung; khuôn viên,…</t>
  </si>
  <si>
    <t>UBND TP.Sầm Sơn</t>
  </si>
  <si>
    <t>UBND
 TX.Bỉm Sơn</t>
  </si>
  <si>
    <t>Tỉnh đoàn thanh niên</t>
  </si>
  <si>
    <t>Trường Cao đẳng nông nghiệp Thanh Hóa</t>
  </si>
  <si>
    <r>
      <t xml:space="preserve">Tổ chức Hội thi Rung chuông vàng </t>
    </r>
    <r>
      <rPr>
        <i/>
        <sz val="12"/>
        <rFont val="Times New Roman"/>
        <family val="1"/>
      </rPr>
      <t>"Học sinh, sinh viên Thanh Hóa với công tác đảm bảo vệ sinh an toàn thực phẩm"</t>
    </r>
  </si>
  <si>
    <t>Kinh phí kiểm nghiệm các sản phẩm sau công bố (hậu kiểm)</t>
  </si>
  <si>
    <t>PHÂN BỔ DỰ TOÁN NĂM 2024</t>
  </si>
  <si>
    <t>Bồi dưỡng kiến thức pháp luật về phòng chống tham nhũng và kỹ năng, nghiệp vụ trong công tác tuyên truyền, phổ biến giáo dục pháp luật; cập nhật kiến thức pháp luật mới ban hành cho đội ngũ Báo cáo viên pháp luật trực tiếp tham gia PBGDPL  (312 người/02 ngày/lớp x 2 lớp)</t>
  </si>
  <si>
    <t xml:space="preserve"> Bồi dưỡng kỹ năng, phương pháp gắn kết, xây dựng và phát triển đội ngũ đoàn viên thanh niên cho đội ngũ Bí thư, Phó Bí thư Đoàn cấp huyện, cấp xã  (500 người/03 ngày/lớp)</t>
  </si>
  <si>
    <t>Kế hoạch tuyên truyền, tập huấn công tác quản lý nhà nước về vệ sinh an toàn thực phẩm</t>
  </si>
  <si>
    <t xml:space="preserve">Hỗ trợ doanh nghiệp, dợp tác xã, cơ sở ứng dụng chuyển đổi số trong sản xuất, kinh doanh thực phẩm nông lâm thủy sản  </t>
  </si>
  <si>
    <t>Lấy mẫu giám sát an toàn thực phẩm</t>
  </si>
  <si>
    <t xml:space="preserve">Xây dựng mô hình tuyên truyền trực quan về an toàn thực phẩm </t>
  </si>
  <si>
    <t>Hội nghị giao lưu sáng kiến Truyền thông về an toàn thực phẩm</t>
  </si>
  <si>
    <r>
      <t xml:space="preserve">Hội thi sân khấu hoá </t>
    </r>
    <r>
      <rPr>
        <i/>
        <sz val="12"/>
        <rFont val="Times New Roman"/>
        <family val="1"/>
      </rPr>
      <t xml:space="preserve">"phụ nữ với an toàn thực phẩm" </t>
    </r>
  </si>
  <si>
    <t>Hội nghị tuyên truyền, tập huấn kiến thức pháp luật và  kỹ năng quản lý giám sát về an toàn thực phẩm</t>
  </si>
  <si>
    <t>Tập huấn hướng dẫn hội viên, nông dân trực tiếp sản xuất nông sản thực phẩm các kiến thức về an toàn thực phẩm, quy trình sản xuất ra sản phẩm an toàn trong trồng trọt, chăn nuôi, nuôi trồng thủy sản</t>
  </si>
  <si>
    <t>Vận động cán bộ hội viên nông dân tích cực hưởng ứng tham gia các hoạt động về công tác an toàn thực phẩm (tham gia các tháng cao điểm về vệ sinh an toàn thực phẩm, tháng hành động vì an toàn thực phẩm, bảo đảm vệ sinh an toàn thực phẩm trong dịp Tết, lễ hội, mùa du lịch...)</t>
  </si>
  <si>
    <t>Phường Quảng Thịnh, thành phố Thanh Hóa</t>
  </si>
  <si>
    <t>Sửa chữa nền, mặt đường, rãnh thoát nước đoạn Km46+300 -Km46+800; Km49+200 - Km49+400 đường tỉnh TT Sao Vàng - Bình Sơn - Luận Thành - Bù Đồn (ĐT.519B)</t>
  </si>
  <si>
    <r>
      <t xml:space="preserve">Bồi dưỡng kiến thức, quy định về thực hiện Đề án </t>
    </r>
    <r>
      <rPr>
        <i/>
        <sz val="12"/>
        <rFont val="Times New Roman"/>
        <family val="1"/>
      </rPr>
      <t>"Văn hóa công vụ"</t>
    </r>
    <r>
      <rPr>
        <sz val="12"/>
        <rFont val="Times New Roman"/>
        <family val="1"/>
      </rPr>
      <t xml:space="preserve"> theo Quyết định số 1847/QĐ-TTg ngày 27/12/2018 của Thủ tướng Chính phủ cho cán bộ, công chức Sở Văn hóa, Thể thao và Du lịch (60 người/02 ngày/lớp )</t>
    </r>
  </si>
  <si>
    <t>Tổ chức đào tạo, tập huấn, bồi dưỡng nghiệp vụ nâng cao năng lực quản lý, khai thác công trình thủy lợi cho cán bộ quản lý ở cấp huyện, xã và các đối tượng làm công tác khai thác công trình thủy lợi của tổ chức thủy lợi cơ sở theo Công văn số 8240/UBND-NN ngày 01/7/2019</t>
  </si>
  <si>
    <r>
      <t xml:space="preserve">Bồi dưỡng kiến thức về thực hiện Đề án </t>
    </r>
    <r>
      <rPr>
        <i/>
        <sz val="12"/>
        <rFont val="Times New Roman"/>
        <family val="1"/>
      </rPr>
      <t>“Văn hóa Công vụ”</t>
    </r>
    <r>
      <rPr>
        <sz val="12"/>
        <rFont val="Times New Roman"/>
        <family val="1"/>
      </rPr>
      <t xml:space="preserve"> cho cán bộ, công chức trên địa bàn huyện (150 người/02 ngày/lớp)</t>
    </r>
  </si>
  <si>
    <t>BQLDA ĐTXD huyện Thạch Thành</t>
  </si>
  <si>
    <r>
      <t xml:space="preserve">Ủy ban Mặt trận tổ quốc tỉnh: Thực hiện Đề án </t>
    </r>
    <r>
      <rPr>
        <i/>
        <sz val="12"/>
        <rFont val="Times New Roman"/>
        <family val="1"/>
      </rPr>
      <t>"Vận động toàn dân tham gia đảm bảo trật tự ATGT"</t>
    </r>
  </si>
  <si>
    <t>Liên đoàn lao động tỉnh Thanh Hóa: Hỗ trợ kinh phí thực hiện Kế hoạch tuyên truyền, phổ biến, giáo dục pháp luật về bảo đảm trật tự ATGT trong cán bộ, đoàn viên, CNVCLĐ</t>
  </si>
  <si>
    <t>Nâng cấp tuyến đê tả sông Hoàng từ K31+140 đến K32+400 trên địa bàn xã quảng Long, huyện Quảng Xương</t>
  </si>
  <si>
    <t>Khắc phục,  chữa hồ Khe Sình, xã Phú Nhuận, huyện Như Thanh</t>
  </si>
  <si>
    <t>3197/QĐ-UBND ngày 15/11/2022</t>
  </si>
  <si>
    <t>1244/QĐ-UBND ngày 23/06/2023</t>
  </si>
  <si>
    <t xml:space="preserve">2746/QĐ-UBND ngày 24/05/2023 </t>
  </si>
  <si>
    <t>814/QĐ-UBND ngày 11/04/2023</t>
  </si>
  <si>
    <t>3962/QĐ-UBND ngày 09/10/2023</t>
  </si>
  <si>
    <t xml:space="preserve">3895/QĐ-UBND ngày 26/09/2023 </t>
  </si>
  <si>
    <t xml:space="preserve">3041/QĐ-UBND ngày 26/12/2022 </t>
  </si>
  <si>
    <t xml:space="preserve">5164/QĐ-UBND ngày 02/11/2023 </t>
  </si>
  <si>
    <t xml:space="preserve">3312/QĐ-UBND ngày 24/08/2023 </t>
  </si>
  <si>
    <t>2416/QĐ-UBND ngày 02/11/2023</t>
  </si>
  <si>
    <t>3724/QĐ-UBND ngày 12/09/2023</t>
  </si>
  <si>
    <t>2267/QĐ-UBND ngày 09/08/2023</t>
  </si>
  <si>
    <t>1150/QĐ-UBND ngày 10/4/2023</t>
  </si>
  <si>
    <t>3358/QĐ-UBND ngày 13/7/2023</t>
  </si>
  <si>
    <t>5545/QĐ-UBND ngày 31/8/2023</t>
  </si>
  <si>
    <t>917/QĐ-UBND ngày 30/3/2023</t>
  </si>
  <si>
    <t>Nâng cấp tuyến đê Tây sông Cùng đoạn K4+600 - Km6+240 và K6+890-Km9+090 thuộc xã Hoằng Thắng, Hoằng Lưu</t>
  </si>
  <si>
    <t>Tuyến đê tả Tiêu Thủy xã Xuân Giang, huyện Thọ Xuân</t>
  </si>
  <si>
    <t>1604/QĐ-UBND ngày 18/5/2023</t>
  </si>
  <si>
    <t>2500/QĐ-UBND ngày 20/6/2023</t>
  </si>
  <si>
    <t>1946/QĐ-UBND ngày 27/4/2023</t>
  </si>
  <si>
    <t xml:space="preserve">3504/QĐ-UBND ngày 24/10/2023 </t>
  </si>
  <si>
    <t xml:space="preserve">1574/QĐ-UBND ngày 31/05/2023 </t>
  </si>
  <si>
    <t>4289/QĐ-UBND ngày 03/11/2023</t>
  </si>
  <si>
    <t>129/TTr_UBND ngày 06/9/2022</t>
  </si>
  <si>
    <t>1157/QĐ-UBND ngày 25/8/2023</t>
  </si>
  <si>
    <t>1172/QĐ-UBND ngày 02/08/2023</t>
  </si>
  <si>
    <t>1126/QĐ-UBND ngày 25/07/2023</t>
  </si>
  <si>
    <t>1578/QĐ-UBND ngày 11/07/2023</t>
  </si>
  <si>
    <t>3376/QĐ-UBND ngày 24/07/2023</t>
  </si>
  <si>
    <t>5423/QĐ-UBND ngày 22/9/2023</t>
  </si>
  <si>
    <t>6184/QĐ-UBND ngày 27/10/2023</t>
  </si>
  <si>
    <t>1778/QĐ-UBND ngày 08/08/2023</t>
  </si>
  <si>
    <t>2149/QĐ-UBND ngày 15/09/2023</t>
  </si>
  <si>
    <t>731/QĐ-UBND ngày 13/04/2023</t>
  </si>
  <si>
    <t>3227/QĐ-UBND ngày 29/9/2023</t>
  </si>
  <si>
    <t>2880/QĐ-UBND ngày 31/08/2023</t>
  </si>
  <si>
    <t>1890/QĐ-UBND ngày 28/08/2023</t>
  </si>
  <si>
    <t>Sửa chữa, nâng cấp Hồ Đồng Mài xã Tân Bình, huyện Như Xuân, tỉnh Thanh Hóa</t>
  </si>
  <si>
    <t>Xây dựng kè lát mái bảo vệ đê, gia cố mặt đê sông Tiêu Thủy, đoạn qua các xã Xuân Giang, Xuân Trường, huyện Thọ Xuân</t>
  </si>
  <si>
    <t>Xây dựng kè lát mái bảo vệ đê hữu sông Cầu Chày đoạn Km20+870 - Km20+887, xã Trường Xuân, huyện Thọ Xuân</t>
  </si>
  <si>
    <t>Sửa chữa, nâng cấp Đập Đầm Đôn xã Cẩm Quý, huyện Cẩm Thủy</t>
  </si>
  <si>
    <t>Đập mương Bả, xã Lũng Niêm, huyện Bá Thước</t>
  </si>
  <si>
    <t>Sửa chữa, nâng cấp đập Cò Phên thôn Cao Tiến, xã Luận Thành, huyện Thường Xuân</t>
  </si>
  <si>
    <t>101/TTr-UBND ngày 17/6/2023</t>
  </si>
  <si>
    <t>143/TTr-UBND ngày 7/8/2023</t>
  </si>
  <si>
    <t>2321/UBND-BQLDA ngày 01/9/2023</t>
  </si>
  <si>
    <t>214/TTr-UBND ngày 31/8/2023</t>
  </si>
  <si>
    <t>228/TTr-UBND ngày 7/8/2023</t>
  </si>
  <si>
    <t>201/TTr-UBND ngày 7/8/2023</t>
  </si>
  <si>
    <t>248/TTr-UBND ngày 12/9/2023</t>
  </si>
  <si>
    <t>210/TTr-UBND ngày 25/7/2023</t>
  </si>
  <si>
    <t>276/TTr-UBND ngày 27/10/2023</t>
  </si>
  <si>
    <t>206/TTr-UBND ngày 28/7/2023</t>
  </si>
  <si>
    <t>289/TTr-UBND ngày 13/10/2023</t>
  </si>
  <si>
    <t>235/TTr-UBND ngày 6/9/2023</t>
  </si>
  <si>
    <t>215/TTr-UBND ngày 30/6/2023</t>
  </si>
  <si>
    <t>197/TTr-UBND ngày 21/6/2023</t>
  </si>
  <si>
    <t>233/TTr-UBND ngày 27/7/2023</t>
  </si>
  <si>
    <t>110/TTr-UBND ngày 19/7/2023</t>
  </si>
  <si>
    <t>151/TTr-UBND ngày 23/6/2023</t>
  </si>
  <si>
    <t>203/TTr-UBND ngày 27/7/2023</t>
  </si>
  <si>
    <t>88/TTr-UBND ngày 02/8/2023</t>
  </si>
  <si>
    <t>106/TTr-UBND ngày 18/8/2023</t>
  </si>
  <si>
    <t>106/TTr-UBND ngày 18/8/2023; 482/UBND-BC ngày 25/10/2023</t>
  </si>
  <si>
    <t>111/TTr-UBND ngày 14/8/2023; 2170/UBND-KT&amp;HT ngày 24/10/2023</t>
  </si>
  <si>
    <t>135/TTr-UBND ngày 04/8/2023</t>
  </si>
  <si>
    <t>3874/TTr-UBND ngày 07/8/2023</t>
  </si>
  <si>
    <t>116/TTr-UBND ngày 30/6/2023</t>
  </si>
  <si>
    <t>117/TTr-UBND ngày 30/6/2023</t>
  </si>
  <si>
    <t>333/TTr-UBND ngày 26/7/2023</t>
  </si>
  <si>
    <t>104/TTr-UBND ngày 23/6/2023</t>
  </si>
  <si>
    <t>144/TTr-UBND ngày 05/7/2023</t>
  </si>
  <si>
    <t>145/TTr-UBND ngày 05/7/2023</t>
  </si>
  <si>
    <t>178/TTr-UBND ngày 26/7/2023</t>
  </si>
  <si>
    <t>206/TTr-UBND ngày 25/8/2023</t>
  </si>
  <si>
    <t>77/TTr-UBND ngày 01/8/2023</t>
  </si>
  <si>
    <t>166/TTr-UBND ngày 25/7/2023</t>
  </si>
  <si>
    <t>Họp Ban chỉ đạo, thanh tra, kiểm tra</t>
  </si>
  <si>
    <t>Sửa chữa, cải tạo mặt đê đoạn từ K19+863 - K22+821 đê tả sông Bưởi, xã Vĩnh phúc, huyện Vĩnh Lộc</t>
  </si>
  <si>
    <t>Sửa chữa, cải tạo đê Đông Kênh De đoạn từ K0+882 đến Km1+432 xã Minh Lộc, huyện Hậu Lộc.</t>
  </si>
  <si>
    <t>Sửa chữa, bảo dưỡng hồ Đồng Vễn, xã Tượng Lĩnh, huyện Nông Cống, tỉnh Thanh Hóa</t>
  </si>
  <si>
    <t>UBND thành phố Thanh Hóa</t>
  </si>
  <si>
    <t>UBND huyện Ngọc Lặc</t>
  </si>
  <si>
    <t>UBND thị Xã Bỉm Sơn</t>
  </si>
  <si>
    <t>UBND thành phố Sầm Sơn</t>
  </si>
  <si>
    <t>Đơn vị phối hợp với UBND các huyện, thị xã, thành phố để thực hiện</t>
  </si>
  <si>
    <t>Đào tạo bồi dưỡng kiến thức và những quy định mới trong Quản lý nhà nước về Văn hóa, Thể thao, Du lịch và Chính sách xã hội cho công chức văn hóa - xã hội cấp xã, phường (120 người/02 ngày/lớp x 3 lớp)</t>
  </si>
  <si>
    <t>Bao gồm:</t>
  </si>
  <si>
    <t>Ủy ban kiểm tra Tỉnh ủy</t>
  </si>
  <si>
    <t xml:space="preserve">Mục 3. Nội dung thành phần số 3: Tiếp tục thực hiện có hiệu quả cơ cấu lại  ngành nông nghiệp, phát triển kinh tế nông thôn </t>
  </si>
  <si>
    <t>Sở Khoa học và Công nghệ</t>
  </si>
  <si>
    <t>Mục 2. Nội dung thành phần số 02: Phát triển hạ tầng kinh tế - xã hội, cơ bản đồng bộ, hiện đại, đảm bảo kết nối nông thôn – đô thị và kết nối các vùng miền</t>
  </si>
  <si>
    <t>Mục 3. Nội dung nội dung thành phần số 3: Tiếp tục thực hiện có hiệu quả cơ cấu lại  ngành nông nghiệp, phát triển kinh tế nông thôn</t>
  </si>
  <si>
    <t>Mục 5. Nội dung thành phần số 6: Nâng cao chất chất lượng đời sống văn hóa nông thôn; bảo tồn và phát huy các giá trị văn hóa truyền thống gắn với phát triển du lịch nông thôn</t>
  </si>
  <si>
    <t>Mục 8. Nội dung thành phần số 9: Nâng cao chất lượng, phát huy vai trò của Mặt trận Tổ quốc Việt Nam và các tổ chức chính trị - xã hội trong xây dựng nông thôn mới</t>
  </si>
  <si>
    <t>Mục 9. Nội dung thành phần số 10: Giữ vững quốc phòng, an ninh và trật tự xã hội nông thôn</t>
  </si>
  <si>
    <t>Mục 10. Nội dung thành phần số 11: Tăng cường công tác giám sát, đánh giá thực hiện chương trình; nâng cao năng lực, truyền thông xây dựng nông thôn mới; thực hiện phong trào thi đua cả nước chung sức xây dựng nông thôn mới</t>
  </si>
  <si>
    <t>Bộ Chỉ huy quân sự tỉnh</t>
  </si>
  <si>
    <t>Giao Văn phòng Điều phối xây dựng NTM tỉnh chủ trì, phối hợp UBND huyện Như Thanh và các đơn vị liên quan thực hiện theo chỉ đạo của UBND tỉnh tại Công văn 13641/UBND-NN ngày 15/09/2023 để tổ chức triển khai theo quy định. (Mức hỗ trợ tối đa từ nguồn TW: 2.000 triệu đồng)</t>
  </si>
  <si>
    <t xml:space="preserve">Dự toán giao cho các đơn vị, địa phương </t>
  </si>
  <si>
    <t>Quy hoạch phân khu xây dựng thắng cảnh Tượng Sơn</t>
  </si>
  <si>
    <t>Phát triển sản phẩm du lịch</t>
  </si>
  <si>
    <t>Phát triển sản phẩm du lịch văn hoá</t>
  </si>
  <si>
    <t>Hỗ trợ kinh phí đầu tư xây dựng Dự án: Xây dựng hệ thống đèn chiếu sáng dọc tỉnh lộ 521C đoạn qua Khu du lịch Pù Luông, xã Thành Sơn, huyện Bá Thước</t>
  </si>
  <si>
    <t>Xây dựng biểu tượng khu du lịch Pù Luông, xã Ban Công, huyện Bá Thước</t>
  </si>
  <si>
    <t>Xây dựng 01 bãi đỗ xe tại bản Lát</t>
  </si>
  <si>
    <t>Xây dựng 01 cổng chào tại bản Lát</t>
  </si>
  <si>
    <t>Xây dựng biển hiệu chỉ dẫn, bảng nội quy và thông tin du lịch tại bản Lát</t>
  </si>
  <si>
    <t>Đầu tư cải tạo cảnh quan, điểm ngắm cảnh làm giàu tài nguyên du lịch tại Cổng trời Mường Lát</t>
  </si>
  <si>
    <t>Đường giao thông từ Bản Nhài đến Thác Bản Nhài (3km)</t>
  </si>
  <si>
    <t>Đường vào thác Mây (11,5km),  mở rộng đường thành các điểm cho hai làn xe tránh nhau (khoảng 30 điểm, mỗi điểm dài 30m, rộng 3,5m)</t>
  </si>
  <si>
    <t>Lắp đặt hệ thống chiếu sáng tại bản Mạ (thị trấn Thường Xuân)</t>
  </si>
  <si>
    <t>Làm đường đi bộ từ Chiềng Cà đến thác Sao Va (2,5km)</t>
  </si>
  <si>
    <t>Sửa chữa, bảo dưỡng đường đi bộ đến khu vực và quần thể cây di sản, tuyến du lịch khám phá rừng nguyên sinh bản Vịn</t>
  </si>
  <si>
    <t>Các nhiệm vụ khác</t>
  </si>
  <si>
    <t>Lắp đặt hệ thống chiếu sáng tại Đền thờ Bà Mẹ Việt Nam anh hùng và các Anh hùng liệt sỹ phường Hàm Rồng</t>
  </si>
  <si>
    <t>UBND thành phố Thanh Hoá</t>
  </si>
  <si>
    <t>Cải thiện môi trường du lịch</t>
  </si>
  <si>
    <t>Đầu tư trang thiết bị thu gom rác thải tại Bản Lát</t>
  </si>
  <si>
    <t xml:space="preserve">Đầu tư lắp đặt thùng rác công cộng tại khu di tích Bà Triệu, khu công viên và các khu điểm du lịch trong khu di tích </t>
  </si>
  <si>
    <t>Quảng bá, xúc tiến du lịch</t>
  </si>
  <si>
    <t>Tuyên truyền, quảng bá</t>
  </si>
  <si>
    <t>Tuyên truyền, quảng bá du lịch trên các nền tảng số</t>
  </si>
  <si>
    <t>Duy trì hoạt động hệ thống thông tin và cơ sở dữ liệu quản lý các hoạt động du lịch tỉnh Thanh Hoá (hỗ trợ duy trì Website và cập nhật dữ liệu quản lý du lịch)</t>
  </si>
  <si>
    <t>Quảng cáo du lịch Thanh Hóa tại các cảng hàng không lớn trong nước</t>
  </si>
  <si>
    <t xml:space="preserve">Thiết kế trang web du lịch của khu di tích; cập nhật thông tin, đăng bài thường xuyên trên website, nền tảng xã hội (2 giai đoạn) </t>
  </si>
  <si>
    <t xml:space="preserve">Xây dựng phim phóng sự về khu di tích theo các chủ đề lịch sử chống ngoại xâm của Bà Triệu; Quá trình hình thành và phát triển của khu di tích Bà Triệu; Toàn cảnh khu di tích; Các lễ hội độc đáo; Văn hóa làng quê Việt Nam qua khung cảnh làng Phú Điền (2 giai đoạn) </t>
  </si>
  <si>
    <t>Tổ chức Hội nghị triển khai trong đội ngũ văn nghệ sĩ để sáng tác, quảng bá, tuyên truyền phát triển du lịch tỉnh Thanh Hóa; Tổ chức Hội nghị Báo cáo viên, tuyên truyền miệng; Tổ chức Hội nghị tập huấn công tác phát triển du lịch tỉnh Thanh Hóa cho đội ngũ cán bộ tuyên giáo cấp huyện và cơ sở ở 4 cụm: thành phố, thị xã và Đảng ủy trực thuộc; đồng bằng; miền biển và miền núi</t>
  </si>
  <si>
    <t>Uỷ ban Mặt trận Tổ quốc tỉnh</t>
  </si>
  <si>
    <t>Hội Liên hiệp Phụ nữ</t>
  </si>
  <si>
    <t>Xây dựng và triển khai các tin, bài; các chuyên đề chuyên sâu tuyên truyền, quảng bá tiềm năng, lợi thế du lịch Thanh Hóa và đánh giá kết quả triển khai Chương trình phát triển du lịch giai đoạn 2021-2025</t>
  </si>
  <si>
    <t>Báo Thanh Hoá</t>
  </si>
  <si>
    <t>Thông tin truyên truyền, quảng bá hình ảnh du lịch và xúc tiến đầu tư cho Khu du lịch Vườn quốc gia Bến En</t>
  </si>
  <si>
    <t>Xúc tiến du lịch</t>
  </si>
  <si>
    <t>Tổ chức đón đoàn Famtrip Thái Lan đến Thanh Hóa khảo sát các khu, điểm du lịch trọng điểm tại tỉnh Thanh Hóa</t>
  </si>
  <si>
    <t>Tổ chức công bố các tour, tuyến, điểm du lịch mới: Tour du lịch mạo hiểm (trekking tour)</t>
  </si>
  <si>
    <t>Trung tâm Xúc tiến Đầu tư, Thương mại và Du lịch</t>
  </si>
  <si>
    <t>Phát triển nguồn nhân lực du lịch</t>
  </si>
  <si>
    <t>Hỗ trợ kinh phí tổ chức các lớp bồi dưỡng nghiệp vụ cho lao động làm việc trong các cơ sở kinh doanh du lịch trên địa bàn tỉnh (03 lớp, mỗi lớp 30 học viên)</t>
  </si>
  <si>
    <t>Tổ chức 01 lớp tập huấn về trang phục truyền thống của đồng bào dân tộc thiểu số phục vụ phát triển du lịch</t>
  </si>
  <si>
    <t>Tổ chức 01 lớp bồi dưỡng nghiệp vụ hướng dẫn viên du lịch và tổ chức kiểm tra, cấp thẻ hướng dẫn viên du lịch tại điểm</t>
  </si>
  <si>
    <t>Tổ chức các khóa bồi dưỡng quản lý nhà nước về du lịch và nghiệp vụ chuyên sâu cho cán bộ quản lý nhà nước về du lịch, ban quản lý các khu, điểm du lịch; cán bộ hải quan, cửa khẩu.</t>
  </si>
  <si>
    <t>Lớp tập huấn“Phục dựng, bảo tồn dân ca, dân vũ dân tộc Mường” phục vụ phát triển du lịch tại huyện Thạch Thành</t>
  </si>
  <si>
    <t>Đào tạo nâng cao năng lực quản trị theo mô hình chuyển đổi số trong doanh nghiệp du lịch. (Áp dụng cho quản trị viên cấp trung và cấp cao): 3 lớp x 5 ngày (50 học viên/lớp)</t>
  </si>
  <si>
    <t>Đào tạo nâng cao chất lượng cung ứng dịch vụ du lịch cộng đồng trên địa bàn tỉnh Thanh Hóa: 3 lớp x 5 ngày (50 học viên/lớp)</t>
  </si>
  <si>
    <t>Đào tạo tiếng Anh cho lao động ngành Du lịch</t>
  </si>
  <si>
    <t>Trường Đại học Văn hoá, Thể thao và Du lịch</t>
  </si>
  <si>
    <t>Hỗ trợ triển khai dự án: xây dựng các khu vệ sinh đạt chuẩn tại các khu, điểm du lịch trọng điểm (300 triệu đồng/khu vệ sinh): 
- Huyện Hà Trung: 1 khu tại đình Cơm Thi (xã Hoạt Giang);
- Huyện Vĩnh Lộc: 2 khu tại Danh thắng núi Kim Sơn (khu vực phía chùa Linh Ứng) và chùa Báo Ân; 
- Huyện Thọ Xuân: 1 khu tại Di tích đền Phạm Thị Ngọc Trần;
- Huyện Thiệu Hóa: 1 khu tại chùa Yên Lộ.</t>
  </si>
  <si>
    <t>UBND các huyện: Hà Trung, Vĩnh Lộc, Thọ Xuân, Thiệu Hóa</t>
  </si>
  <si>
    <t>Hỗ trợ các đơn vị tổ chức biểu diễn các chương trình nghệ thuật, các chương trình biểu diễn nghệ thuật dân gian của Thanh Hóa, nghệ thuật hiện đại dưới nhiều hình thức phục vụ khách du lịch tại các khu, điểm du lịch (400 triệu đồng/01đơn vị)</t>
  </si>
  <si>
    <t>Tổ chức chương trình nghệ thuật phục vụ xây dựng và phát triển phố đi bộ tại thành phố Thanh Hoá (600 triệu đồng/01 đơn vị)</t>
  </si>
  <si>
    <t>Kinh phí thực hiện các nhiệm vụ ưu tiên năm 2024 (Sau khi đủ điều kiện giao kinh phí) và các nhiệm vụ phát sinh khác</t>
  </si>
  <si>
    <t xml:space="preserve">Lớp tập huấn biên đạo, tập luyện, đạo cụ, trang phục cho các đội văn nghệ tại các thôn làm du lịch cộng đồng (10 thôn): 180 triệu đồng/thôn </t>
  </si>
  <si>
    <t>Tuyên truyền, quảng bá về du lịch Thanh Hóa trên các phương tiện thông tin đại chúng của Trung ương và các tỉnh, thành phố khác</t>
  </si>
  <si>
    <t>Hỗ trợ công tác tuyên truyền quảng bá du lịch: Tổ chức cuộc thi viết và thuyết trình di tích lịch sử, văn hóa, danh lam thắng cảnh phục vụ phát triển du lịch trên địa bàn huyện Vĩnh Lộc; thiết kế in ấn bản đồ du lịch Vĩnh Lộc, xây dựng ấn phẩm du lịch Vĩnh Lộc nhằm phục vụ phát triển du lịch</t>
  </si>
  <si>
    <t>Tổ chức 02 lớp bồi dưỡng du lịch cộng đồng (dạy nấu ăn cho các hộ kinh doanh lưu trú du lịch tại nhà dân): 250 triệu đồng/lớp</t>
  </si>
  <si>
    <t>Xây dựng Đề án phát triển du lịch sinh thái, nghỉ dưỡng trong rừng đặc dụng Khu Bảo tồn thiên nhiên Pù Hu</t>
  </si>
  <si>
    <t>Tuyên truyền nâng cao nhận thức cho các tầng lớp nhân dân về phát triển du lịch trở thành ngành kinh tế mũi nhọn; Tiếp tục tuyên truyền nội dung về Bộ Quy tắc ứng xử văn minh du lịch của Bộ Văn hóa, Thể thao và Du lịch</t>
  </si>
  <si>
    <t>Nhà hát Nghệ thuật truyền thống; Nhà hát Ca múa kịch Lam Sơn</t>
  </si>
  <si>
    <t>Ban quản lý Khu bảo tồn thiên nhiên Xuân Liên</t>
  </si>
  <si>
    <t>Trung tâm Nghiên cứu Lịch sử và Bảo tồn di sản văn hóa</t>
  </si>
  <si>
    <t>Sở Văn hóa, Thể thao và Du lịch</t>
  </si>
  <si>
    <t>Ban quản lý Di tích lịch sử Lam Kinh</t>
  </si>
  <si>
    <t>Ban quản lý Vườn quốc gia Bến En</t>
  </si>
  <si>
    <t>Mô hình thu gom, xử lý nước thải sinh hoạt nông thôn tại xã Xuân Du, huyện Như Thanh (Quyết định số1796/QĐ-BNN-VPĐP ngày 09/4/2023 của Bộ Nông nghiệp và PTNT)</t>
  </si>
  <si>
    <t>Mục 7. Nội dung thành phần số 8: Đẩy mạnh và nâng cao chất lượng dịch vụ hành chính công, hoạt động của chính quyền cơ sở; thúc đẩy chuyển đổi số trong nông thôn mới, ứng dụng công nghệ thông tin, công nghệ số; tăng cường khả năng tiếp cận pháp luật cho người dân, bình đẳng giới và phòng chống bạo lực trên cơ sở giới (2)</t>
  </si>
  <si>
    <t>Ghi chú:</t>
  </si>
  <si>
    <t>- Các đơn vị cấp tỉnh được giao kinh phí, lập dự toán báo cáo UBND tỉnh trình duyệt theo quy định.
- Chi hỗ trợ từ nguồn ngân sách trung ương thực hiện dự án, kế hoạch, phương án, mô hình đối với Chương trình mục tiêu quốc gia nông thôn mới (không bao gồm các dự án, kế hoạch, phương án, mô hình hỗ trợ phát triển sản xuất) thực hiện theo quy định tại khoản 12, khoản 13 Điều 4 Thông tư Thông tư số 55/2023/BTC-TT ngày 15/8/2023 của Bộ Tài chính và các văn bản sửa đổi, bổ sung hoặc thay thế của các cơ quan có thẩm quyền (nếu có), cụ thể:
+ (1) Mức hỗ trợ tối đa từ nguồn TW:  2.000 triệu đồng/mô hình, dự án;
+ (2) Mức hỗ trợ tối đa từ nguồn TW:  1.500 triệu đồng/mô hình, dự án.</t>
  </si>
  <si>
    <t>351/TTr-UBND ngày 21/11/2023</t>
  </si>
  <si>
    <t>Bố trí khoảng 40% mức vốn ngân sách tỉnh hỗ trợ</t>
  </si>
  <si>
    <t>Bố trí khoảng 65% mức vốn ngân sách tỉnh hỗ trợ để hoàn thành dự án</t>
  </si>
  <si>
    <t>Hỗ trợ kinh phí duy trì Lễ hội trò chơi, trò diễn dân gian (hỗ trợ tập luyện thực hành, trang phục, đạo cụ trình diễn, nước uống tập luyện) Trò Tú Huần và Thiên Hạ Thái Bình</t>
  </si>
  <si>
    <t>Chính sách miễn giảm học phí và hỗ trợ chi phí học tập theo Nghị định số 81/2021/NĐ-CP ngày 27/8/2021 của Chính phủ</t>
  </si>
  <si>
    <t>Chính sách hỗ trợ học sinh và trường phổ thông ở xã, thôn đặc biệt khó khăn theo Nghị định số 116/2016/NĐ-CP ngày 18/7/2016 của Chính phủ</t>
  </si>
  <si>
    <t>Chính sách trợ giúp xã hội đối với đối tượng bảo trợ xã hội theo Nghị định số 20/2021/NĐ-CP ngày 15/3/2021 của Chính phủ</t>
  </si>
  <si>
    <t>Sửa chữa, cải tạo kênh bờ bao Điền Lư, phường Đông Sơn, thị xã Bỉm Sơn</t>
  </si>
  <si>
    <t>Sở Kế hoạch và Đầu tư</t>
  </si>
  <si>
    <t>Văn phòng Đoàn Đại biểu Quốc hội và HĐND tỉnh</t>
  </si>
  <si>
    <t>Ban Dân tộc tỉnh</t>
  </si>
  <si>
    <t>Sở Lao động, Thương binh và Xã hội</t>
  </si>
  <si>
    <t>Sở Giao thông vận tải:</t>
  </si>
  <si>
    <t>Tr.đó:</t>
  </si>
  <si>
    <t>Sửa chữa định kỳ theo kế hoạch được duyệt năm 2024</t>
  </si>
  <si>
    <t>Sửa chữa thường xuyên đường bộ</t>
  </si>
  <si>
    <t>Phân bổ cho các chương trình, nhiệm vụ cụ thể</t>
  </si>
  <si>
    <t>Công trình đã phê duyệt quyết toán</t>
  </si>
  <si>
    <t>Giao Sở Tài chính chủ trì phối hợp với Văn phòng Điều phối NTM tỉnh và các đơn vị có liên quan trình duyệt theo quy định</t>
  </si>
  <si>
    <r>
      <t>Lớp tập huấn</t>
    </r>
    <r>
      <rPr>
        <i/>
        <sz val="12"/>
        <rFont val="Times New Roman"/>
        <family val="1"/>
      </rPr>
      <t xml:space="preserve"> “Sưu tầm, bảo tồn và phát huy giá trị văn hóa truyền thống dân tộc Thái, dân tộc Mường”</t>
    </r>
    <r>
      <rPr>
        <sz val="12"/>
        <rFont val="Times New Roman"/>
        <family val="1"/>
      </rPr>
      <t xml:space="preserve"> phục vụ phát triển du lịch tại huyện Như Thanh</t>
    </r>
  </si>
  <si>
    <r>
      <t xml:space="preserve">Lớp tập huấn </t>
    </r>
    <r>
      <rPr>
        <i/>
        <sz val="12"/>
        <rFont val="Times New Roman"/>
        <family val="1"/>
      </rPr>
      <t>“Bảo tồn và phát huy giá trị văn hóa truyền thống Ngũ trò Viên khê (tổ khúc dân ca Đông Anh) trong thời đại mới"</t>
    </r>
    <r>
      <rPr>
        <sz val="12"/>
        <rFont val="Times New Roman"/>
        <family val="1"/>
      </rPr>
      <t xml:space="preserve"> phục vụ phát triển du lịch tại huyện Đông Sơn</t>
    </r>
  </si>
  <si>
    <r>
      <t xml:space="preserve">Tổ chức </t>
    </r>
    <r>
      <rPr>
        <i/>
        <sz val="12"/>
        <rFont val="Times New Roman"/>
        <family val="1"/>
      </rPr>
      <t>"Những ngày văn hóa Thanh Hóa"</t>
    </r>
    <r>
      <rPr>
        <sz val="12"/>
        <rFont val="Times New Roman"/>
        <family val="1"/>
      </rPr>
      <t xml:space="preserve"> tại TP. Hồ Chí Minh và TP. Hà Nội</t>
    </r>
  </si>
  <si>
    <r>
      <t xml:space="preserve">Lễ phát động Chiến dịch truyền thông </t>
    </r>
    <r>
      <rPr>
        <i/>
        <sz val="12"/>
        <rFont val="Times New Roman"/>
        <family val="1"/>
      </rPr>
      <t>“Tôi yêu Thanh Hóa”</t>
    </r>
    <r>
      <rPr>
        <sz val="12"/>
        <rFont val="Times New Roman"/>
        <family val="1"/>
      </rPr>
      <t xml:space="preserve"> gắn với quảng bá các điểm du lịch trên địa bàn tỉnh cho đoàn viên, thanh thiếu niên trên địa bàn tỉnh trên mạng xã hội; Hội thi Thanh niên Thanh Hóa với ứng xử văn minh du lịch 2024; Cuộc thi sáng tác video, clip, infographic tuyên truyền giới thiệu về địa chỉ Đỏ, danh lam thắng cảnh của tỉnh Thanh Hóa trong thanh thiếu nhi</t>
    </r>
  </si>
  <si>
    <t>Kinh phí hỗ trợ sử dụng sản phẩm, dịch vụ công ích thủy lợi và xử lý nợ đọng thủy lợi phí từ năm 2007 trở về trước (theo Quyết định số 2530/QĐ-UBND ngày 05/8/2009)</t>
  </si>
  <si>
    <r>
      <t xml:space="preserve">Tuyên truyền, quảng bá về du lịch Thanh Hóa trên Đài Phát thanh Truyền hình Thanh Hóa (52 chuyên mục </t>
    </r>
    <r>
      <rPr>
        <i/>
        <sz val="12"/>
        <rFont val="Times New Roman"/>
        <family val="1"/>
      </rPr>
      <t>"Thanh Hóa đi để yêu"</t>
    </r>
    <r>
      <rPr>
        <sz val="12"/>
        <rFont val="Times New Roman"/>
        <family val="1"/>
      </rPr>
      <t xml:space="preserve">, thời lượng 5'/chuyên mục; 26 phóng sự, thời lượng 10'/phóng sự; 12 chuyên mục </t>
    </r>
    <r>
      <rPr>
        <i/>
        <sz val="12"/>
        <rFont val="Times New Roman"/>
        <family val="1"/>
      </rPr>
      <t>"Câu chuyện âm nhạc"</t>
    </r>
    <r>
      <rPr>
        <sz val="12"/>
        <rFont val="Times New Roman"/>
        <family val="1"/>
      </rPr>
      <t xml:space="preserve"> quảng bá vẻ đẹp thiên nhiên, con người xứ Thanh qua âm nhạc, thời lượng 15'/chuyên mục; Chương trình </t>
    </r>
    <r>
      <rPr>
        <i/>
        <sz val="12"/>
        <rFont val="Times New Roman"/>
        <family val="1"/>
      </rPr>
      <t>"Thanh Hóa - góc nhìn từ trên cao"</t>
    </r>
    <r>
      <rPr>
        <sz val="12"/>
        <rFont val="Times New Roman"/>
        <family val="1"/>
      </rPr>
      <t>, 52 số, thời lượng 5'/số; Bộ hình hiệu chương trình)</t>
    </r>
  </si>
  <si>
    <r>
      <t xml:space="preserve">Tổ chức 02 cuộc truyền thông về ứng xử văn minh du lịch, kỹ năng giao tiếp gắn với phát triển du lịch nông nghiệp nông thôn cho cán bộ, hội viên phụ nữ tại điểm du lịch Thác Cổng Trời (xã Xuân Quỳ, huyện Như Xuân) và làng Lúng (xã Xuân Thái, huyện Như Thanh); Thành lập và ra mắt xây dựng xựng mô hình CLB </t>
    </r>
    <r>
      <rPr>
        <i/>
        <sz val="12"/>
        <rFont val="Times New Roman"/>
        <family val="1"/>
      </rPr>
      <t>"Phụ nữ phát triển du lịch sinh thái, cộng đồng"</t>
    </r>
    <r>
      <rPr>
        <sz val="12"/>
        <rFont val="Times New Roman"/>
        <family val="1"/>
      </rPr>
      <t xml:space="preserve"> tại huyện Như Xuân; Thành lập và ra mắt xây dựng xựng mô hình CLB </t>
    </r>
    <r>
      <rPr>
        <i/>
        <sz val="12"/>
        <rFont val="Times New Roman"/>
        <family val="1"/>
      </rPr>
      <t>"Phụ nữ phát triển du lịch sinh thái"</t>
    </r>
    <r>
      <rPr>
        <sz val="12"/>
        <rFont val="Times New Roman"/>
        <family val="1"/>
      </rPr>
      <t xml:space="preserve"> tại làng Lúng, huyện Như Thanh; Tập huấn kĩ năng điều hành, kỹ năng tuyên truyền cho thành viên CLB (2 cuộc)</t>
    </r>
  </si>
  <si>
    <r>
      <t xml:space="preserve">Bồi dưỡng kiến thức, quy định về thực hiện Đề án </t>
    </r>
    <r>
      <rPr>
        <i/>
        <sz val="12"/>
        <rFont val="Times New Roman"/>
        <family val="1"/>
      </rPr>
      <t xml:space="preserve">"Văn hóa công vụ" </t>
    </r>
    <r>
      <rPr>
        <sz val="12"/>
        <rFont val="Times New Roman"/>
        <family val="1"/>
      </rPr>
      <t>theo Quyết định số 1847/QĐ-TTg ngày 27/12/2018 của Thủ tướng Chính phủ  cho cán bộ, công chức cấp huyện, cấp xã trên địa bàn thành phố (300 người/02 ngày/lớp)</t>
    </r>
  </si>
  <si>
    <r>
      <t xml:space="preserve">Bồi dưỡng kiến thức, quy định về thực hiện Đề án </t>
    </r>
    <r>
      <rPr>
        <i/>
        <sz val="12"/>
        <rFont val="Times New Roman"/>
        <family val="1"/>
      </rPr>
      <t>"Văn hóa công vụ"</t>
    </r>
    <r>
      <rPr>
        <sz val="12"/>
        <rFont val="Times New Roman"/>
        <family val="1"/>
      </rPr>
      <t xml:space="preserve"> theo Quyết định số 1847/QĐ-TTg ngày 27/12/2018 của Thủ tướng Chính phủ cho cán bộ, công chức cấp huyện, cấp xã (130 người/02 ngày/lớp)</t>
    </r>
  </si>
  <si>
    <t>Kinh phí hỗ trợ đăng ký, cấp phép khai thác, sử dụng nước mặt, cắm mốc hành lang bảo vệ nguồn nước (bố trí 50% kinh phí)</t>
  </si>
  <si>
    <t xml:space="preserve">Tổ chức liên hoan ẩm thực, đặc sản xứ Thanh </t>
  </si>
  <si>
    <t>Sửa chữa cổng vào khu bảo tồn</t>
  </si>
  <si>
    <t>6867/QĐ-STC ngày 13/11/2023</t>
  </si>
  <si>
    <t xml:space="preserve">5769/QĐ-STC ngày 26/9/2023; </t>
  </si>
  <si>
    <t>7257/QĐ-STC ngày 28/11/2023</t>
  </si>
  <si>
    <t xml:space="preserve">7160/QĐ-STC ngày 23/11/2023 </t>
  </si>
  <si>
    <t>7258/QĐ-STC ngày 28/11/2023</t>
  </si>
  <si>
    <t>7262/QĐ-STC ngày 28/11/2023</t>
  </si>
  <si>
    <t>6869/QĐ-STC ngày 13/11/2023</t>
  </si>
  <si>
    <t>6635/QĐ-STC ngày 01/11/2023</t>
  </si>
  <si>
    <t>Sửa chữa nền, mặt đường đảm bảo an toàn giao thông đoạn Km24+00-Km24+700 đường Cẩm Tú - Điền Lư (ĐT.523B)</t>
  </si>
  <si>
    <t>7171/QĐ-STC ngày 23/11/2023</t>
  </si>
  <si>
    <t>Sửa chữa nền, mặt đường đảm bảo giao thông đoạn Km10+200-Km10+900 đường Cẩm Phong - Cẩm Lương - Cẩm Thạch (ĐT.523E)</t>
  </si>
  <si>
    <t>7164/QĐ-STC ngày 23/11/2023</t>
  </si>
  <si>
    <t>165/QĐ-SGTVT ngày 03/3/2023</t>
  </si>
  <si>
    <t>Đơn vị thực hiện: Sở Giao thông vận tải</t>
  </si>
  <si>
    <t>Sửa chữa nền, mặt đường, hệ thống thoát nước đoạn Km26+800- Km27+450 đường Thị trấn Quán Lào - Nông trường Thống Nhất - Phố Châu (ĐT.516B)</t>
  </si>
  <si>
    <t xml:space="preserve">Sửa chữa nền mặt đường, gia cố lề (Tăng cường thảm BTN) và hệ thống thoát nước; điều chỉnh lý trình đoạn tuyến </t>
  </si>
  <si>
    <t>Sửa chữa nền, mặt đường đảm bảo giao thông đoạn Km5+250 -Km6+650 ĐT.525 tuyến nhánh Thăng Thọ - Tượng Văn</t>
  </si>
  <si>
    <t>Sửa chữa nền, mặt đường đảm bảo giao thông đoạn Km7+100 -  Km11+082 và mặt cầu Yên Hòa đường Cầu Hổ - Nghi Sơn (ĐT.513)</t>
  </si>
  <si>
    <t>Sửa chữa nền, mặt đường, hệ thống thoát nước đoạn Km5+150 - Km5+700, Km12+600-Km14+500 đường Vĩnh Hùng - Kim Tân - Thạch Quảng (ĐT.516)</t>
  </si>
  <si>
    <t>Sửa chữa nền mặt đường, gia cố lề và hệ thống thoát nước; điều chỉnh lý trình đoạn tuyến</t>
  </si>
  <si>
    <t>Sửa chữa nền, mặt đường và đường tràn đoạn Km16+600-Km18+900 đường Yên Cát - Xuân Khang (ĐT.520C)</t>
  </si>
  <si>
    <t>Sửa chữa nền, mặt đường và hệ thống thoát nước đoạn Km1+740-Km3+350  đường Tứ Thôn - Mộng Giường (ĐT.527B)</t>
  </si>
  <si>
    <t>Sửa chữa nền, mặt đường và hệ thống thoát nước đoạn Km6+700 -Km8+600; Km9+050-Km12+600 đường Bỉm Sơn - Hà Long - Hà Lĩnh (ĐT.522B)</t>
  </si>
  <si>
    <t>Sửa chữa nền, mặt đường và hệ thống thoát nước đoạn Km14+450 - Km18+650 đường Chợ Kho - Minh Thọ (ĐT.525)</t>
  </si>
  <si>
    <t>Sửa chữa nền, mặt đường và hệ thống thoát nước đoạn Km14+700 - Km15+850 đường Yên Trường - TT Thống Nhất - Xuân Tín  (ĐT.518C)</t>
  </si>
  <si>
    <t>Sửa chữa nền, mặt đường và hệ thống thoát nước đoạn Km4+00 - Km5+100 Đường Tứ Thôn - Mộng Giường (ĐT.527B).</t>
  </si>
  <si>
    <t>Sửa chữa nền, mặt đường và hệ thống thoát nước đoạn Km1+00 - Km4+900 đường Cẩm Tú - Điền Lư (ĐT 523B)</t>
  </si>
  <si>
    <t>Sửa chữa nền, mặt đường và hệ thống thoát nước đoạn Km10+200 -Km14+200 đường Yên Cát - Thanh Quân (ĐT.520D)</t>
  </si>
  <si>
    <t>Sửa chữa nền, mặt đường và hệ thống thoát nước đoạn Km15+100- Km16+00 và Km17+800-Km18+400 đường Ba Chè - Hạnh Phúc (ĐT.515)</t>
  </si>
  <si>
    <t>Sửa chữa nền, mặt đường, gia cố lề (thảm BTN trong phạm vi khoảng từ Km18+00-Km18+500) và hệ thống thoát nước</t>
  </si>
  <si>
    <t xml:space="preserve">Sửa chữa, bổ sung cống,hệ thống thoát nước, gia cố lề, sửa chữa hư hỏng mặt đường, tràn </t>
  </si>
  <si>
    <t>Sửa chữa, bảo dưỡng đê hữu sông Cầu Chày đoạn K44+00 ÷ K45+400 xã  Thiệu Quang, huyện Thiệu Hóa</t>
  </si>
  <si>
    <t>Đơn vị thực hiện</t>
  </si>
  <si>
    <t>Sửa chữa, duy tu kè bảo vệ đê hữu cầu Chày xã Trường Xuân, huyện Thọ Xuân</t>
  </si>
  <si>
    <t>Mục 6. Nội dung thành phần số 7: Nâng cao chất lượng môi trường; xây dựng cảnh quan nông thôn sáng – xanh – sạch – đẹp, an toàn; giữ gìn và khôi phục cảnh quan truyền thống nông thôn (1)</t>
  </si>
  <si>
    <t>Đoạn tuyến qua khu dân cư chưa có rãnh dọc thoát nước, gây đọng nước, hư hỏng kết cấu nền, mặt đường</t>
  </si>
  <si>
    <t>Hỗ trợ kinh phí thanh quyết toán công trình hoàn thành: Lắp đặt hệ thống ATGT, phân luồng giao thông tại các chốt kiểm soát liên ngành phòng, chống COVID-19, tỉnh Thanh Hóa</t>
  </si>
  <si>
    <t>Hỗ trợ kinh phí thanh quyết toán công trình hoàn thành: Bổ sung một số hạng mục đảm bảo ATGT trên tuyến đường từ Cảng hàng không Thọ Xuân đi Khu kinh tế Nghi Sơn (ĐT.506)</t>
  </si>
  <si>
    <t>6297/QĐ-STC ngày 19/10/2023</t>
  </si>
  <si>
    <t>5593/QĐ-STC ngày 19/9/2023</t>
  </si>
  <si>
    <t>Sửa chữa tuyến đường cầu Trầu - Nưa - Am Tiên, đoạn từ Quốc lộ 47 đến Km12+700 (ĐT.517)</t>
  </si>
  <si>
    <t>BQL các di tích LSVH cấp quốc gia huyện Hà Trung</t>
  </si>
  <si>
    <t xml:space="preserve"> 3963-CV/VPTU ngày 09/6/2023 của VP Tỉnh ủy; 10998/UBND-THKH ngày 31/07/2023 của UBND tỉnh; 19089/UBND-VX ngày 21/12/2023 của UBND tỉnh; 263/NQ-HĐND ngày 24/10/2023 HĐND huyện Triệu Sơn</t>
  </si>
  <si>
    <t>432/TTr-BCS ngày 14/8/2023 của BCS Đảng UBND tỉnh; 4211-CV/VPTU ngày 06/9/2023 của Văn phòng Tỉnh ủy; 13400/UBND-VX ngày 12/9/2023 của UBND tỉnh</t>
  </si>
  <si>
    <t xml:space="preserve">  431/TTr-BCS ngày 14/8/2023 của BCS Đảng UBND tỉnh; 4212-CV/VPTU ngày 06/9/2023 của Văn phòng Tỉnh ủy; 13401/UBND-VX ngày 12/9/2023 của UBND tỉnh</t>
  </si>
  <si>
    <t>145/TTr-BCS ngày 11/4/2023 của BCS Đảng UBND tỉnh; 3790-CV/VPTU ngày 21/4/2023 của Văn phòng Tỉnh ủy; 5665/UBND-VX ngày 24/4/2023 của UBND tỉnh</t>
  </si>
  <si>
    <t xml:space="preserve">   23/TTr-BCS ngày 16/01/2023 của BCS Đảng UBND tỉnh; 3485-CV/VPTU ngày 06/02/2023 và 3555-CV/VPTU ngày 21/02/2023 của Văn phòng Tỉnh uỷ; 224/NQ-HĐND ngày 18/7/2023 của HĐND huyện Hà Trung</t>
  </si>
  <si>
    <t>386/TTr-BCS ngày 26/7/2023 của BCS Đảng UBND tỉnh;  4087-CV/VPTU ngày 02/8/2023 của Văn phòng Tỉnh uỷ; 241/NQ-HĐND ngày 11/10/2023 của HĐND huyện Hà Trung</t>
  </si>
  <si>
    <t>88/TTr-BCS ngày 13/3/2023 của BCS Đảng UBND tỉnh; 3689-CV/VPTU ngày 21/3/2023 của Văn phòng Tỉnh ủy; 12571/UBND-THKH ngày 28/8/2023 của UBND tỉnh</t>
  </si>
  <si>
    <t>3 514/TTr-BCS ngày 22/12/2022 của BCS Đảng UBND tỉnh; 483-CV/VPTU ngày 06/02/2023 Văn phòng Tỉnh ủy; 1475/UBND-VX ngày 09/02/2023; 49/NQ-HĐND ngày 07/3/2023 của HĐND huyện Hoằng Hóa</t>
  </si>
  <si>
    <t xml:space="preserve"> 380/TTr-BCS ngày 19/7/2023 của BCS đảng UBND tỉnh; số 4084-CV/VPTU ngày 02/8/2023 Văn phòng Tỉnh ủy; số 11224/UBND-VX ngày 03/8/2023 của UBND tỉnh</t>
  </si>
  <si>
    <t>512/TTr-BCS ngày 22/9/2023 của BCS Đảng UBND tỉnh; 4329-CV/VPTU ngày 12/10/2023 của Văn phòng Tỉnh ủy; 15469/UBND-VX ngày 16/10/2023 của UBND tỉnh;</t>
  </si>
  <si>
    <t>12249/UBND-THKH ngày 22/8/2023, 17108/UBND-THKH ngày 11/11/2023 của UBND tỉnh; 561/TTr-BCS ngày 26/10/2023 của Ban cán sự Đảng UBND tỉnh; 4412-CV/VPTU ngày 08/11/2023 của Văn phòng Tỉnh ủy</t>
  </si>
  <si>
    <t>12249/UBND-THKH ngày 22/8/2023, 17106/UBND-THKH ngày 11/11/2023 của UBND tỉnh; 560/TTr-BCS ngày 26/10/2023 của BCS Đảng UBND tỉnh; 4415-CV/VPTU ngày 08/11/2023 của Văn phòng Tỉnh ủy</t>
  </si>
  <si>
    <t>554/TTr-BCS ngày 23/10/2023 của BCS Đảng UBND tỉnh; 4374-CV/VPTU ngày 27/10/2023 của Văn phòng Tỉnh ủy; 16430/UBND-THKH ngày 31/10/2023 của UBND tỉnh</t>
  </si>
  <si>
    <t>540/TTr-BCS ngày 11/10/2023 của BCS Đảng UBND tỉnh; 6056/UBND-THKH ngày 25/10/2023 của UBND tỉnh; 4363-CV/VPTU ngày 20/10/2023 của Văn phòng Tỉnh uỷ</t>
  </si>
  <si>
    <t xml:space="preserve"> 89/TTr-BCS ngày13/3/2023 của BCS Đảng UBND tỉnh;  3688-CV/VPTU ngày 21/3/2023 của Văn phòng Tỉnh ủy; 16715/UBND-THKH ngày 08/11/2022 của UBND tỉnh</t>
  </si>
  <si>
    <t>452/TTr-BCS ngày 25/8/2023 của BCS Đảng UBND tỉnh; 4207-CV/VPTU ngày 06/9/2023 của Văn phòng Tỉnh ủy; 8126/UBND-THKH ngày 12/6/2023, 13397/UBND-VX ngày 12/9/2023 của UBND tỉnh</t>
  </si>
  <si>
    <t>15167/UBND-THKH ngày 12/10/2022,  17109/UBND-THKH ngày 11/11/2023 của UBND tỉnh; 571/TTr-BCS ngày 03/11/2023;  4413-CV/VPTU ngày 08/11/2023 của Văn phòng Tỉnh ủy; 230/NQ-HĐND ngày 18/7/2023 của HĐND huyện Hà Trung</t>
  </si>
  <si>
    <t xml:space="preserve"> 434/TTr-UBND ngày 14/8/2023 của BCS Đảng UBND tỉnh; 4213-CV/VPTU ngày 06/9/2023 của Văn phòng Tỉnh ủy; 13405/UBND-VX ngày 12/9/2023 của UBND tỉnh; 239/NQ-HĐND ngày 11/10/2023 của HĐND huyện Hà Trung</t>
  </si>
  <si>
    <t>181/TTr-BCS ngày 15/5/2023 của BCS Đảng UBND tỉnh; 4086-CV/VPTU ngày 02/8/2023 của Văn phòng Tỉnh ủy; 14655/UBND-VX ngày 02/10/2023 của UBND tỉnh</t>
  </si>
  <si>
    <t xml:space="preserve"> 21/TTr-BCS ngày 16/01/2023 của BCS Đảng UBND tỉnh; 3487-CV/VPTU ngày 06/02/2023 của Văn phòng Tỉnh ủy; 15336/UBND-VX ngày 11/10/2023 của UBND tỉnh; 221/NQ-HĐND ngày 18/7/2023 của HĐND huyện Thọ Xuân</t>
  </si>
  <si>
    <t>203/TTr-BCS ngày 26/5/2023 của BCS Đảng UBND tỉnh; 3913-CV/VPTU ngày 05/6/2023 của Văn phòng Tỉnh ủy; 7933/UBND-VX ngày 07/6/2023 của UBND tỉnh</t>
  </si>
  <si>
    <t>12268/UBND-THKH ngày 22/8/2023, 17107/UBND-THKH ngày 11/11/2023 của UBND tỉnh; 562/TTr-BCS ngày 26/10/2023 của BCS Đảng UBND tỉnh; 4414-CV/VPTU ngày 08/11/2023 của Văn phòng Tỉnh ủy</t>
  </si>
  <si>
    <t xml:space="preserve">12268/UBND-THKH ngày 22/8/2023 của UBND tỉnh; 563/TTr-BCS ngày 27/10/2023 của BCS Đảng UBND tỉnh; 4411-CV/VPTU ngày 08/11/2023 của Văn phòng Tỉnh ủy </t>
  </si>
  <si>
    <t>Sửa chữa nền, mặt đường đảm bảo giao thông đoạn Km6+670-Km6+800 đường Quán Lào - Sét - Dốc Lê (ĐT.528)</t>
  </si>
  <si>
    <t>3773/TTr-UBND ngày 02/8/2023</t>
  </si>
  <si>
    <t>Quy hoạch du lịch</t>
  </si>
  <si>
    <t>Lắp đặt hệ thống điện chiếu sáng với chiều dài khoảng 05 km tại xã Thành Yên và khu vực thôn Đăng Thượng (xã Thạch Lâm) phục vụ nhu cầu của nhân dân và khách du lịch</t>
  </si>
  <si>
    <t>Xây dựng bãi đỗ xe phục vụ nhu cầu dừng, đỗ xe của đón khách du lịch tại khu trang trại cây ăn quả thị trấn Vân Du và khu vực thác Mây (thôn Đăng Thượng, xã Thạch Lâm)</t>
  </si>
  <si>
    <t>Xây dựng đường bê tông 2 thôn Kẻ Lạn và Thanh Tiến xã Thanh Quân, huyện Như Xuân</t>
  </si>
  <si>
    <t>Cải thiện hạ tầng môi trường (hệ thống kênh mương, xử lý rác thải, lắp đặt các thùng rác công cộng) tại các thôn: Thành Trung (Hang Con Moong) xã Thành Yên; Đăng Thượng xã Thạch Lâm</t>
  </si>
  <si>
    <t>Sản xuất ấn phẩm tuyên truyền, quảng bá khu di tích Lam Kinh (in sách và tập gấp)</t>
  </si>
  <si>
    <t>Tổ chức triển khai Kế hoạch liên kết với các tỉnh đã ký kết hợp tác: các tỉnh Bắc Trung Bộ; TP. Hồ Chí Minh, TP. Hà Nội và các tỉnh Bắc Trung Bộ mở rộng;…</t>
  </si>
  <si>
    <t>7259/QĐ-STC ngày 28/11/2023</t>
  </si>
  <si>
    <t>7261/QĐ-STC ngày 28/11/2023</t>
  </si>
  <si>
    <t>5390/QĐ-STC ngày 12/9/2023</t>
  </si>
  <si>
    <t>7170/QĐ-STC ngày 23/11/2023</t>
  </si>
  <si>
    <t>5391/QĐ-STC ngày 12/9/2023</t>
  </si>
  <si>
    <t>7169/QĐ-STC ngày 23/11/2023</t>
  </si>
  <si>
    <t>5589/QĐ-STC ngày 20/9/2023</t>
  </si>
  <si>
    <t>713/QĐ-SGTVT  24/8/2023</t>
  </si>
  <si>
    <t>UBND huyện Cẩm Thủy: Hỗ trợ kinh phí thực hiện công trình lắp đặt pano tuyên truyền ATGT trên Quốc lộ 217, huyện Cẩm Thủy, tỉnh Thanh Hóa theo Văn bản số 11015/UBND-KTTC ngày 01/8/2023 của UBND tỉnh</t>
  </si>
  <si>
    <t>Kế hoạch bảo trì năm 2024</t>
  </si>
  <si>
    <r>
      <rPr>
        <b/>
        <i/>
        <u/>
        <sz val="12"/>
        <rFont val="Times New Roman"/>
        <family val="1"/>
      </rPr>
      <t>Ghi chú</t>
    </r>
    <r>
      <rPr>
        <b/>
        <i/>
        <sz val="12"/>
        <rFont val="Times New Roman"/>
        <family val="1"/>
      </rPr>
      <t>:</t>
    </r>
    <r>
      <rPr>
        <i/>
        <sz val="12"/>
        <rFont val="Times New Roman"/>
        <family val="1"/>
      </rPr>
      <t xml:space="preserve"> </t>
    </r>
    <r>
      <rPr>
        <sz val="12"/>
        <rFont val="Times New Roman"/>
        <family val="1"/>
      </rPr>
      <t>Căn cứ dự toán được giao và yêu cầu thực hiện nhiệm vụ, Thủ trưởng các đơn vị dự toán cấp tỉnh quyết định chi gửi Kho bạc nhà nước nơi giao dịch để thực hiện theo quy định tại Điều 56 Luật Ngân sách nhà nước và các quy định pháp luật có liên quan</t>
    </r>
  </si>
  <si>
    <r>
      <rPr>
        <b/>
        <i/>
        <u/>
        <sz val="11"/>
        <rFont val="Times New Roman"/>
        <family val="1"/>
      </rPr>
      <t>Ghi chú</t>
    </r>
    <r>
      <rPr>
        <i/>
        <sz val="11"/>
        <rFont val="Times New Roman"/>
        <family val="1"/>
      </rPr>
      <t xml:space="preserve">: </t>
    </r>
    <r>
      <rPr>
        <sz val="11"/>
        <rFont val="Times New Roman"/>
        <family val="1"/>
      </rPr>
      <t xml:space="preserve">
- UBND các huyện, thị xã, thành phố căn cứ dự toán được giao và yêu cầu thực hiện nhiệm vụ để tổ chức thực hiện; bố trí vốn đối ứng và thực hiện các trình tự thủ tục đầu tư theo quy định.
- Căn cứ dự toán được giao và yêu cầu thực hiện nhiệm vụ, Thủ trưởng các đơn vị dự toán cấp tỉnh quyết định chi gửi Kho bạc nhà nước nơi giao dịch để thực hiện theo quy định tại Điều 56 Luật Ngân sách nhà nước và các quy định pháp luật có liên quan.</t>
    </r>
  </si>
  <si>
    <r>
      <rPr>
        <b/>
        <i/>
        <u/>
        <sz val="12"/>
        <rFont val="Times New Roman"/>
        <family val="1"/>
      </rPr>
      <t>Ghi chú</t>
    </r>
    <r>
      <rPr>
        <b/>
        <i/>
        <sz val="12"/>
        <rFont val="Times New Roman"/>
        <family val="1"/>
      </rPr>
      <t>:</t>
    </r>
  </si>
  <si>
    <t>- UBND các huyện, thị xã, thành phố căn cứ dự toán được giao và yêu cầu thực hiện nhiệm vụ 
để tổ chức thực hiện.
- Căn cứ dự toán được giao và yêu cầu thực hiện nhiệm vụ, Thủ trưởng các đơn vị dự toán cấp tỉnh quyết định chi gửi Kho bạc nhà nước nơi giao dịch để thực hiện theo quy định tại Điều 56 Luật Ngân sách nhà nước và các quy định pháp luật có liên quan.</t>
  </si>
  <si>
    <r>
      <rPr>
        <b/>
        <i/>
        <u/>
        <sz val="12"/>
        <rFont val="Times New Roman"/>
        <family val="1"/>
      </rPr>
      <t>Ghi chú</t>
    </r>
    <r>
      <rPr>
        <u/>
        <sz val="12"/>
        <rFont val="Times New Roman"/>
        <family val="1"/>
      </rPr>
      <t>:</t>
    </r>
    <r>
      <rPr>
        <sz val="12"/>
        <rFont val="Times New Roman"/>
        <family val="1"/>
      </rPr>
      <t xml:space="preserve"> Đối với các dự án triển khai mới: ngân sách tỉnh hỗ trợ 100% TMĐT dự kiến đối với các huyện miền núi nghèo theo Quyết định số 353/QĐ-TTg ngày 15/3/2022 của Thủ tướng Chính phủ, 90% TMĐT dự kiến đối với các huyện miền núi còn lại; 70% TMĐT dự kiến đối với các huyện còn lại trên địa bàn tỉnh. Phần vượt TMĐT dự kiến nêu trên và chi phí GPMB (nếu có) do các địa phương đảm nhận.</t>
    </r>
  </si>
  <si>
    <t xml:space="preserve">3905/QĐ-UBND ngày 06/10/2021 </t>
  </si>
  <si>
    <t>686/QĐ-UBND ngày 22/02/2022; 214/KH-UBND ngày 29/8/2022</t>
  </si>
  <si>
    <t>233/KH-UBND ngày 03/11/2021; 16829/UBND-KTTC ngày 07/11/2023</t>
  </si>
  <si>
    <t>623-QĐ/TU ngày 23/7/2021; 233/KH-UBND ngày 03/01/2021; 45/TB-UBND ngày 18/4/2022</t>
  </si>
  <si>
    <t>1673/QĐ-UBND ngày 18/5/2023</t>
  </si>
  <si>
    <t>13146/UBND-KTTC 
ngày 26/8/2021; 15964/UBND-KTTC ngày 12/10/2021</t>
  </si>
  <si>
    <t>1575/QĐ-UBND ngày 26/4/2019</t>
  </si>
  <si>
    <t>1528/QĐ-UBND ngày 11/5/2021</t>
  </si>
  <si>
    <t>623-QĐ/TU ngày 23/7/2021; 233/KH-UBND ngày 03/01/2021</t>
  </si>
  <si>
    <t>1573/QĐ-UBND ngày 26/04/2019</t>
  </si>
  <si>
    <t>3324/QĐ-UBND ngày 27/8/2021</t>
  </si>
  <si>
    <t>4023/QĐ-UBND ngày 30/10/2023</t>
  </si>
  <si>
    <t>441/QĐ-UBND ngày 31/01/2018</t>
  </si>
  <si>
    <t>623-QĐ/TU ngày 23/7/2021; 233/KH-UBND ngày 03/01/2021; 13889/UBND-CN ngày 19/9/2023</t>
  </si>
  <si>
    <t>283/QĐ-UBND ngày 17/1/2022</t>
  </si>
  <si>
    <t>5184/QĐ-UBND ngày 10/12/2015</t>
  </si>
  <si>
    <t>3480/QĐ-UBND ngày 12/9/2016</t>
  </si>
  <si>
    <t>233/KH-UBND ngày 03/11/2021; 119/KH-UBND ngày 24/7/2017</t>
  </si>
  <si>
    <t>16446/UBND-KTTC ngày 01/11/2023</t>
  </si>
  <si>
    <t>623-QĐ/TU ngày 23/7/2021; 233/KH-UBND ngày 03/01/2021; 16389/UBND-KTTC ngày 31/10/2023</t>
  </si>
  <si>
    <t>623-QĐ/TU ngày 23/7/2021; 233/KH-UBND ngày 03/01/2021; 4795/QĐ-UBND ngày 31/12/2022</t>
  </si>
  <si>
    <t>623-QĐ/TU ngày 23/7/2021; 233/KH-UBND ngày 03/01/2021; 114/KH-UBND ngày 03/5/2019</t>
  </si>
  <si>
    <t>Trường Trung cấp thương mại Du lịch</t>
  </si>
  <si>
    <t>623-QĐ/TU ngày 23/7/2021; 233/KH-UBND ngày 03/11/2021; 686/QĐ-UBND ngày 22/2/2022</t>
  </si>
  <si>
    <t>Kinh phí hỗ trợ theo nhiệm vụ (1)</t>
  </si>
  <si>
    <r>
      <rPr>
        <b/>
        <i/>
        <u/>
        <sz val="13"/>
        <rFont val="Times New Roman"/>
        <family val="1"/>
      </rPr>
      <t>Ghi chú</t>
    </r>
    <r>
      <rPr>
        <b/>
        <i/>
        <sz val="13"/>
        <rFont val="Times New Roman"/>
        <family val="1"/>
      </rPr>
      <t>:</t>
    </r>
  </si>
  <si>
    <t>(1) Căn cứ bố trí kinh phí hỗ trợ theo nhiệm vụ như sau:
- Đối với Tỉnh đoàn thanh niên: Công văn số 5168/UBND-VX ngày 15/4/2022 của UBND tỉnh;
- Đối với các huyện Như Xuân, Mường Lát: Công văn số 15106/UBND-KTTC ngày 09/10/2023 của UBND tỉnh.</t>
  </si>
  <si>
    <t>Nâng cấp tuyến đê Hữu Cẩm Lũ đoạn từ K4+070-:-K5+550 thuộc xã Hoằng Xuyên, huyện Hoằng Hóa</t>
  </si>
  <si>
    <t>Sửa chữa, cải tạo tuyến đê, kè hữu sông Càn từ Cống Tiến An đến cống Mộng Giường II xã Nga Tiến</t>
  </si>
  <si>
    <t>Sửa chữa tuyến đê hữu sông Thị Long đoạn K8+780 – K9+900 thuộc xã Anh Sơn, thị xã Nghi Sơn</t>
  </si>
  <si>
    <t>TỔNG SỐ</t>
  </si>
  <si>
    <t>TỔNG SỐ:</t>
  </si>
  <si>
    <t>Số Quyết định, văn bản; ngày, tháng, năm</t>
  </si>
  <si>
    <t>TỔNG SỐ:</t>
  </si>
  <si>
    <r>
      <t xml:space="preserve">Tổ chức Chương trình </t>
    </r>
    <r>
      <rPr>
        <i/>
        <sz val="12"/>
        <rFont val="Times New Roman"/>
        <family val="1"/>
      </rPr>
      <t>"Giờ Trái đất"</t>
    </r>
    <r>
      <rPr>
        <sz val="12"/>
        <rFont val="Times New Roman"/>
        <family val="1"/>
      </rPr>
      <t xml:space="preserve"> năm 2024</t>
    </r>
  </si>
  <si>
    <t>Chủ đầu tư: Sở Giao Thông vận tải</t>
  </si>
  <si>
    <t xml:space="preserve">TỔNG SỐ: </t>
  </si>
  <si>
    <t>Phụ lục X.1.1: DỰ TOÁN CHÍNH SÁCH HỖ TRỢ KINH PHÍ
SỬ DỤNG SẢN PHẨM, DỊCH VỤ CÔNG ÍCH THỦY LỢI</t>
  </si>
  <si>
    <t>Phụ lục X.1.2: DỰ TOÁN KINH PHÍ THỰC HIỆN CHÍNH SÁCH BẢO VỆ, PHÁT TRIỂN ĐẤT TRỒNG LÚA 
THEO NGHỊ ĐỊNH SỐ 35/2015/NĐ-CP, SỐ 62/2019/NĐ-CP CỦA CHÍNH PHỦ</t>
  </si>
  <si>
    <t>Phụ lục X.1.3: DỰ TOÁN KINH PHÍ THỰC HIỆN CHÍNH SÁCH PHÁT TRIỂN SẢN XUẤT NÔNG NGHIỆP</t>
  </si>
  <si>
    <t>Phụ lục X.1.4: DỰ TOÁN KINH PHÍ ĐỐI ỨNG VỐN SỰ NGHIỆP ĐỂ THỰC HIỆN CHƯƠNG TRÌNH MTQG XÂY DỰNG NÔNG THÔN MỚI</t>
  </si>
  <si>
    <t>Phụ lục X.1.5: DỰ TOÁN KINH PHÍ HỖ TRỢ AN TOÀN HỒ ĐẬP, XỬ LÝ ĐÊ ĐỊA PHƯƠNG</t>
  </si>
  <si>
    <t>Phụ lục X.1.6: TỔNG HỢP KẾ HOẠCH VÀ DỰ TOÁN KINH PHÍ THỰC HIỆN CHÍNH SÁCH KHUYẾN KHÍCH TÍCH TỤ, TẬP TRUNG ĐẤT ĐAI ĐỂ PHÁT TRIỂN SẢN XUẤT NÔNG NGHIỆP QUY MÔ LỚN, ỨNG DỤNG CÔNG NGHỆ CAO</t>
  </si>
  <si>
    <t>Phụ lục X.1.7: DỰ TOÁN KINH PHÍ HỖ TRỢ CÁC HOẠT ĐỘNG 
KHUYẾN NÔNG ĐỊA PHƯƠNG</t>
  </si>
  <si>
    <t>Phụ lục X.1.8: DỰ TOÁN KINH PHÍ THỰC HIỆN CHÍNH SÁCH HỖ TRỢ MUA THIẾT BỊ GIÁM SÁT HÀNH TRÌNH VÀ PHÍ THUÊ BAO DỊCH VỤ THIẾT BỊ GIÁM SÁT HÀNH TRÌNH CHO CHỦ TÀU CÁ CÓ CHIỀU DÀI TỪ LỚN NHẤT 15M TRỞ LÊN TRÊN ĐỊA BÀN TỈNH</t>
  </si>
  <si>
    <t>Phụ lục X.1.9: DỰ TOÁN KINH PHÍ THỰC HIỆN CHÍNH SÁCH KHUYẾN KHÍCH 
PHÁT TRIỂN GIAO THÔNG NÔNG THÔN</t>
  </si>
  <si>
    <t xml:space="preserve"> Phụ lục X.1.10: DỰ TOÁN KINH PHÍ THỰC HIỆN CHƯƠNG TRÌNH 
VỆ SINH AN TOÀN THỰC PHẨM</t>
  </si>
  <si>
    <t>Phụ lục X.1.11: DỰ TOÁN KINH PHÍ THỰC HIỆN CHƯƠNG TRÌNH KHUYẾN CÔNG ĐỊA PHƯƠNG
VÀ CHƯƠNG TRÌNH SỬ DỤNG NĂNG LƯỢNG TIẾT KIỆM VÀ HIỆU QUẢ</t>
  </si>
  <si>
    <t>Phụ lục X.1.12: DỰ TOÁN KINH PHÍ THỰC HIỆN CHƯƠNG TRÌNH PHÁT TRIỂN DU LỊCH TỈNH THANH HÓA</t>
  </si>
  <si>
    <t>Phụ lục X.1.13: DỰ TOÁN KINH PHÍ CHI SỰ NGHIỆP 
GIAO THÔNG THEO ĐỊNH MỨC</t>
  </si>
  <si>
    <t>Phụ lục X.1.13.1: DỰ TOÁN KINH PHÍ BỐ TRÍ CHO CÁC CÔNG TRÌNH
SỬA CHỮA ĐƯỜNG TỈNH ĐÃ THỰC HIỆN</t>
  </si>
  <si>
    <t>Phụ lục X.1.13.2: DANH MỤC VÀ DỰ TOÁN KINH PHÍ CÁC CÔNG TRÌNH SỬA CHỮA ĐƯỜNG TỈNH THUỘC KẾ HOẠCH BẢO TRÌ NĂM 2024</t>
  </si>
  <si>
    <t>Phụ lục X.1.14: DỰ TOÁN KINH PHÍ BẢO ĐẢM
TRẬT TỰ AN TOÀN GIAO THÔNG</t>
  </si>
  <si>
    <t>Phụ lục X.2.1: DỰ TOÁN KINH PHÍ THỰC HIỆN CHƯƠNG TRÌNH PHÁT TRIỂN DOANH NGHIỆP</t>
  </si>
  <si>
    <t>Phụ lục X.2.2: DỰ TOÁN KINH PHÍ ĐÀO TẠO, BỒI DƯỠNG NGUỒN NHÂN LỰC</t>
  </si>
  <si>
    <t>Phụ lục X.2.3: KINH PHÍ TĂNG CƯỜNG CƠ SỞ VẬT CHẤT NGÀNH VĂN HÓA</t>
  </si>
  <si>
    <t>Phụ lục X.2.4: DỰ TOÁN KINH PHÍ THỰC HIỆN CHÍNH SÁCH KHUYẾN KHÍCH SỬ DỤNG HÌNH THỨC HỎA TÁNG (BAO GỒM CẢ THANH TOÁN KINH PHÍ CÒN THIẾU NĂM 2023)</t>
  </si>
  <si>
    <t xml:space="preserve">Phụ lục X.2.5: DỰ TOÁN KINH PHÍ PHÂN BỔ VỐN SỰ NGHIỆP TRUNG ƯƠNG BỔ SUNG CHO NGÂN SÁCH TỈNH ĐỂ THỰC HIỆN CHƯƠNG TRÌNH MTQG XÂY DỰNG NÔNG THÔN MỚI NĂM 2024 </t>
  </si>
  <si>
    <t>Chi tiết theo Phụ lục X.1.13.2</t>
  </si>
  <si>
    <t>Chi tiết theo Phụ lục X.1.13.1</t>
  </si>
  <si>
    <t>Chi tiết tại phụ lục X.2.5.1</t>
  </si>
  <si>
    <t>Chi tiết tại phụ lục X.2.5.2</t>
  </si>
  <si>
    <t>Phụ lục X.2.5.1: DỰ TOÁN KINH PHÍ PHÂN BỔ CHUNG THEO QUY ĐỊNH TỪ NGUỒN VỐN SỰ NGHIỆP TRUNG ƯƠNG BỔ SUNG CHO NGÂN SÁCH TỈNH ĐỂ THỰC HIỆN CHƯƠNG TRÌNH MTQG XÂY DỰNG NÔNG THÔN MỚI NĂM 2024</t>
  </si>
  <si>
    <t>Phụ lục X.2.5.2: DỰ TOÁN KINH PHÍ PHÂN BỔ THEO CÁC MỤC TIÊU, NHIỆM VỤ, CHUYÊN ĐỀ TỪ KINH PHÍ THỰC HIỆN CHƯƠNG TRÌNH MTQG XÂY DỰNG NÔNG THÔN MỚI NĂM 2024</t>
  </si>
  <si>
    <t>Phụ lục X.2.6: DỰ TOÁN BỔ SUNG KINH PHÍ THỰC HIỆN MỘT SỐ CHÍNH SÁCH AN SINH XÃ HỘI 
NĂM 2023 CÒN THIẾU</t>
  </si>
  <si>
    <t>(Kèm theo Quyết định số       4848     /QĐ-UBND ngày     19     /    12     /2023 của UBND tỉnh)</t>
  </si>
</sst>
</file>

<file path=xl/styles.xml><?xml version="1.0" encoding="utf-8"?>
<styleSheet xmlns="http://schemas.openxmlformats.org/spreadsheetml/2006/main" xmlns:mc="http://schemas.openxmlformats.org/markup-compatibility/2006" xmlns:x14ac="http://schemas.microsoft.com/office/spreadsheetml/2009/9/ac" mc:Ignorable="x14ac">
  <numFmts count="208">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quot;£&quot;#,##0;[Red]\-&quot;£&quot;#,##0"/>
    <numFmt numFmtId="166" formatCode="_-&quot;£&quot;* #,##0_-;\-&quot;£&quot;* #,##0_-;_-&quot;£&quot;* &quot;-&quot;_-;_-@_-"/>
    <numFmt numFmtId="167" formatCode="_-* #,##0_-;\-* #,##0_-;_-* &quot;-&quot;_-;_-@_-"/>
    <numFmt numFmtId="168" formatCode="_-* #,##0.00_-;\-* #,##0.00_-;_-* &quot;-&quot;??_-;_-@_-"/>
    <numFmt numFmtId="169" formatCode="_(* #,##0_);_(* \(#,##0\);_(* &quot;-&quot;??_);_(@_)"/>
    <numFmt numFmtId="170" formatCode="#,##0.0"/>
    <numFmt numFmtId="171" formatCode="##.##%"/>
    <numFmt numFmtId="172" formatCode="_(* #,##0.000_);_(* \(#,##0.000\);_(* &quot;-&quot;??_);_(@_)"/>
    <numFmt numFmtId="173" formatCode="_-&quot;$&quot;* #,##0_-;\-&quot;$&quot;* #,##0_-;_-&quot;$&quot;* &quot;-&quot;_-;_-@_-"/>
    <numFmt numFmtId="174" formatCode="&quot;\&quot;###,0&quot;.&quot;00;[Red]&quot;\&quot;&quot;\&quot;&quot;\&quot;&quot;\&quot;&quot;\&quot;&quot;\&quot;\-###,0&quot;.&quot;00"/>
    <numFmt numFmtId="175" formatCode="&quot;\&quot;#,##0;[Red]&quot;\&quot;&quot;\&quot;\-#,##0"/>
    <numFmt numFmtId="176" formatCode="#.##00"/>
    <numFmt numFmtId="177" formatCode="_-* #,##0.00\ _F_t_-;\-* #,##0.00\ _F_t_-;_-* &quot;-&quot;??\ _F_t_-;_-@_-"/>
    <numFmt numFmtId="178" formatCode="_-* #,##0\ &quot;€&quot;_-;\-* #,##0\ &quot;€&quot;_-;_-* &quot;-&quot;\ &quot;€&quot;_-;_-@_-"/>
    <numFmt numFmtId="179" formatCode="_-* #,##0\ _F_-;\-* #,##0\ _F_-;_-* &quot;-&quot;\ _F_-;_-@_-"/>
    <numFmt numFmtId="180" formatCode="_-* #,##0.00\ _₫_-;\-* #,##0.00\ _₫_-;_-* &quot;-&quot;??\ _₫_-;_-@_-"/>
    <numFmt numFmtId="181" formatCode="_-* #,##0.00\ _F_-;\-* #,##0.00\ _F_-;_-* &quot;-&quot;??\ _F_-;_-@_-"/>
    <numFmt numFmtId="182" formatCode="_(&quot;$&quot;\ * #,##0_);_(&quot;$&quot;\ * \(#,##0\);_(&quot;$&quot;\ * &quot;-&quot;_);_(@_)"/>
    <numFmt numFmtId="183" formatCode="_-* #,##0\ &quot;F&quot;_-;\-* #,##0\ &quot;F&quot;_-;_-* &quot;-&quot;\ &quot;F&quot;_-;_-@_-"/>
    <numFmt numFmtId="184" formatCode="_-* #,##0\ _₫_-;\-* #,##0\ _₫_-;_-* &quot;-&quot;\ _₫_-;_-@_-"/>
    <numFmt numFmtId="185" formatCode="_ &quot;\&quot;* #,##0_ ;_ &quot;\&quot;* \-#,##0_ ;_ &quot;\&quot;* &quot;-&quot;_ ;_ @_ "/>
    <numFmt numFmtId="186" formatCode="&quot;\&quot;#,##0.00;[Red]&quot;\&quot;\-#,##0.00"/>
    <numFmt numFmtId="187" formatCode="&quot;\&quot;#,##0;[Red]&quot;\&quot;\-#,##0"/>
    <numFmt numFmtId="188" formatCode="&quot;SFr.&quot;\ #,##0.00;&quot;SFr.&quot;\ \-#,##0.00"/>
    <numFmt numFmtId="189" formatCode="_ &quot;\&quot;* #,##0.00_ ;_ &quot;\&quot;* \-#,##0.00_ ;_ &quot;\&quot;* &quot;-&quot;??_ ;_ @_ "/>
    <numFmt numFmtId="190" formatCode="_ &quot;SFr.&quot;\ * #,##0_ ;_ &quot;SFr.&quot;\ * \-#,##0_ ;_ &quot;SFr.&quot;\ * &quot;-&quot;_ ;_ @_ "/>
    <numFmt numFmtId="191" formatCode="_ * #,##0_ ;_ * \-#,##0_ ;_ * &quot;-&quot;_ ;_ @_ "/>
    <numFmt numFmtId="192" formatCode="_ * #,##0.00_ ;_ * \-#,##0.00_ ;_ * &quot;-&quot;??_ ;_ @_ "/>
    <numFmt numFmtId="193" formatCode="_ * #,##0.00_)&quot;$&quot;_ ;_ * \(#,##0.00\)&quot;$&quot;_ ;_ * &quot;-&quot;??_)&quot;$&quot;_ ;_ @_ "/>
    <numFmt numFmtId="194" formatCode="#,##0.0_);\(#,##0.0\)"/>
    <numFmt numFmtId="195" formatCode="_(* #,##0.0000_);_(* \(#,##0.0000\);_(* &quot;-&quot;??_);_(@_)"/>
    <numFmt numFmtId="196" formatCode="0.0%;[Red]\(0.0%\)"/>
    <numFmt numFmtId="197" formatCode="_ * #,##0.00_)&quot;£&quot;_ ;_ * \(#,##0.00\)&quot;£&quot;_ ;_ * &quot;-&quot;??_)&quot;£&quot;_ ;_ @_ "/>
    <numFmt numFmtId="198" formatCode="_-&quot;$&quot;* #,##0.00_-;\-&quot;$&quot;* #,##0.00_-;_-&quot;$&quot;* &quot;-&quot;??_-;_-@_-"/>
    <numFmt numFmtId="199" formatCode="0.0%;\(0.0%\)"/>
    <numFmt numFmtId="200" formatCode="##,###.##"/>
    <numFmt numFmtId="201" formatCode="_-* #,##0.00\ &quot;F&quot;_-;\-* #,##0.00\ &quot;F&quot;_-;_-* &quot;-&quot;??\ &quot;F&quot;_-;_-@_-"/>
    <numFmt numFmtId="202" formatCode="#0.##"/>
    <numFmt numFmtId="203" formatCode="0.000_)"/>
    <numFmt numFmtId="204" formatCode="0.0"/>
    <numFmt numFmtId="205" formatCode="#\ ###"/>
    <numFmt numFmtId="206" formatCode="_-* #,##0.00\ _V_N_D_-;\-* #,##0.00\ _V_N_D_-;_-* &quot;-&quot;??\ _V_N_D_-;_-@_-"/>
    <numFmt numFmtId="207" formatCode="_-* #,##0.00_đ_-;\-* #,##0.00_đ_-;_-* &quot;-&quot;??_đ_-;_-@_-"/>
    <numFmt numFmtId="208" formatCode="#,##0\ &quot;þ&quot;;[Red]\-#,##0\ &quot;þ&quot;"/>
    <numFmt numFmtId="209" formatCode="&quot;C&quot;#,##0.00_);\(&quot;C&quot;#,##0.00\)"/>
    <numFmt numFmtId="210" formatCode="_-* #,##0.00_$_-;\-* #,##0.00_$_-;_-* &quot;-&quot;??_$_-;_-@_-"/>
    <numFmt numFmtId="211" formatCode="_ &quot;R&quot;\ * #,##0_ ;_ &quot;R&quot;\ * \-#,##0_ ;_ &quot;R&quot;\ * &quot;-&quot;_ ;_ @_ "/>
    <numFmt numFmtId="212" formatCode="##,##0%"/>
    <numFmt numFmtId="213" formatCode="#,###%"/>
    <numFmt numFmtId="214" formatCode="##.##"/>
    <numFmt numFmtId="215" formatCode="###,###"/>
    <numFmt numFmtId="216" formatCode="###.###"/>
    <numFmt numFmtId="217" formatCode="##,###.####"/>
    <numFmt numFmtId="218" formatCode="\$#,##0\ ;\(\$#,##0\)"/>
    <numFmt numFmtId="219" formatCode="&quot;C&quot;#,##0_);\(&quot;C&quot;#,##0\)"/>
    <numFmt numFmtId="220" formatCode="##,##0.##"/>
    <numFmt numFmtId="221" formatCode="0.000"/>
    <numFmt numFmtId="222" formatCode="_(\§\g\ #,##0_);_(\§\g\ \(#,##0\);_(\§\g\ &quot;-&quot;??_);_(@_)"/>
    <numFmt numFmtId="223" formatCode="_(\§\g\ #,##0_);_(\§\g\ \(#,##0\);_(\§\g\ &quot;-&quot;_);_(@_)"/>
    <numFmt numFmtId="224" formatCode="&quot;C&quot;#,##0_);[Red]\(&quot;C&quot;#,##0\)"/>
    <numFmt numFmtId="225" formatCode="\§\g#,##0_);\(\§\g#,##0\)"/>
    <numFmt numFmtId="226" formatCode="_-&quot;VND&quot;* #,##0_-;\-&quot;VND&quot;* #,##0_-;_-&quot;VND&quot;* &quot;-&quot;_-;_-@_-"/>
    <numFmt numFmtId="227" formatCode="_ * #,##0_)\ _$_ ;_ * \(#,##0\)\ _$_ ;_ * &quot;-&quot;_)\ _$_ ;_ @_ "/>
    <numFmt numFmtId="228" formatCode="_(&quot;Rp&quot;* #,##0.00_);_(&quot;Rp&quot;* \(#,##0.00\);_(&quot;Rp&quot;* &quot;-&quot;??_);_(@_)"/>
    <numFmt numFmtId="229" formatCode="#,##0.00\ &quot;FB&quot;;[Red]\-#,##0.00\ &quot;FB&quot;"/>
    <numFmt numFmtId="230" formatCode="#,##0\ &quot;$&quot;;\-#,##0\ &quot;$&quot;"/>
    <numFmt numFmtId="231" formatCode="_ * ###,0&quot;.&quot;00_)\ _$_ ;_ * \(###,0&quot;.&quot;00\)\ _$_ ;_ * &quot;-&quot;??_)\ _$_ ;_ @_ "/>
    <numFmt numFmtId="232" formatCode="&quot;$&quot;#,##0;\-&quot;$&quot;#,##0"/>
    <numFmt numFmtId="233" formatCode="_-* #,##0\ _F_B_-;\-* #,##0\ _F_B_-;_-* &quot;-&quot;\ _F_B_-;_-@_-"/>
    <numFmt numFmtId="234" formatCode="_-* #,##0.00\ &quot;€&quot;_-;\-* #,##0.00\ &quot;€&quot;_-;_-* &quot;-&quot;??\ &quot;€&quot;_-;_-@_-"/>
    <numFmt numFmtId="235" formatCode="#,##0_);\-#,##0_)"/>
    <numFmt numFmtId="236" formatCode="#,###;\-#,###;&quot;&quot;;_(@_)"/>
    <numFmt numFmtId="237" formatCode="#,##0\ &quot;$&quot;_);\(#,##0\ &quot;$&quot;\)"/>
    <numFmt numFmtId="238" formatCode="#,###"/>
    <numFmt numFmtId="239" formatCode="#,##0\ &quot;$&quot;_);[Red]\(#,##0\ &quot;$&quot;\)"/>
    <numFmt numFmtId="240" formatCode="&quot;$&quot;###,0&quot;.&quot;00_);[Red]\(&quot;$&quot;###,0&quot;.&quot;00\)"/>
    <numFmt numFmtId="241" formatCode="&quot;\&quot;#,##0;[Red]\-&quot;\&quot;#,##0"/>
    <numFmt numFmtId="242" formatCode="&quot;\&quot;#,##0.00;\-&quot;\&quot;#,##0.00"/>
    <numFmt numFmtId="243" formatCode="&quot;VND&quot;#,##0_);[Red]\(&quot;VND&quot;#,##0\)"/>
    <numFmt numFmtId="244" formatCode="#,##0.00_);\-#,##0.00_)"/>
    <numFmt numFmtId="245" formatCode="#,##0.000_);\(#,##0.000\)"/>
    <numFmt numFmtId="246" formatCode="#"/>
    <numFmt numFmtId="247" formatCode="&quot;¡Ì&quot;#,##0;[Red]\-&quot;¡Ì&quot;#,##0"/>
    <numFmt numFmtId="248" formatCode="#,##0.00\ &quot;F&quot;;[Red]\-#,##0.00\ &quot;F&quot;"/>
    <numFmt numFmtId="249" formatCode="#,##0.00\ \ "/>
    <numFmt numFmtId="250" formatCode="_-* #,##0.0\ _F_-;\-* #,##0.0\ _F_-;_-* &quot;-&quot;??\ _F_-;_-@_-"/>
    <numFmt numFmtId="251" formatCode="0.00000000000E+00;\?"/>
    <numFmt numFmtId="252" formatCode="0.00000"/>
    <numFmt numFmtId="253" formatCode="_(* #.##0.00_);_(* \(#.##0.00\);_(* &quot;-&quot;??_);_(@_)"/>
    <numFmt numFmtId="254" formatCode="#,##0.00\ \ \ \ "/>
    <numFmt numFmtId="255" formatCode="&quot;$&quot;#,##0;[Red]\-&quot;$&quot;#,##0"/>
    <numFmt numFmtId="256" formatCode="_ * #.##._ ;_ * \-#.##._ ;_ * &quot;-&quot;??_ ;_ @_ⴆ"/>
    <numFmt numFmtId="257" formatCode="#,##0\ &quot;F&quot;;\-#,##0\ &quot;F&quot;"/>
    <numFmt numFmtId="258" formatCode="#,##0\ &quot;F&quot;;[Red]\-#,##0\ &quot;F&quot;"/>
    <numFmt numFmtId="259" formatCode="_-* #,##0\ _F_-;\-* #,##0\ _F_-;_-* &quot;-&quot;??\ _F_-;_-@_-"/>
    <numFmt numFmtId="260" formatCode="_-* ###,0&quot;.&quot;00_-;\-* ###,0&quot;.&quot;00_-;_-* &quot;-&quot;??_-;_-@_-"/>
    <numFmt numFmtId="261" formatCode="0.000\ "/>
    <numFmt numFmtId="262" formatCode="#,##0\ &quot;Lt&quot;;[Red]\-#,##0\ &quot;Lt&quot;"/>
    <numFmt numFmtId="263" formatCode="#,##0.00\ &quot;F&quot;;\-#,##0.00\ &quot;F&quot;"/>
    <numFmt numFmtId="264" formatCode="#,##0&quot;$&quot;;\-#,##0&quot;$&quot;"/>
    <numFmt numFmtId="265" formatCode="&quot;\&quot;#,##0;&quot;\&quot;&quot;\&quot;&quot;\&quot;&quot;\&quot;&quot;\&quot;&quot;\&quot;&quot;\&quot;\-#,##0"/>
    <numFmt numFmtId="266" formatCode="_ * #,##0_)\ &quot;$&quot;_ ;_ * \(#,##0\)\ &quot;$&quot;_ ;_ * &quot;-&quot;_)\ &quot;$&quot;_ ;_ @_ "/>
    <numFmt numFmtId="267" formatCode="_ * ###,0&quot;.&quot;00_)\ &quot;$&quot;_ ;_ * \(###,0&quot;.&quot;00\)\ &quot;$&quot;_ ;_ * &quot;-&quot;??_)\ &quot;$&quot;_ ;_ @_ "/>
    <numFmt numFmtId="268" formatCode="_ * ###,0&quot;.&quot;00_ ;_ * \-###,0&quot;.&quot;00_ ;_ * &quot;-&quot;??_ ;_ @_ "/>
    <numFmt numFmtId="269" formatCode="###\ ###\ ###"/>
    <numFmt numFmtId="270" formatCode="&quot;?&quot;#,##0;&quot;?&quot;\-#,##0"/>
    <numFmt numFmtId="271" formatCode="00.000"/>
    <numFmt numFmtId="272" formatCode="#,##0;\-#,##0;&quot;-&quot;"/>
    <numFmt numFmtId="273" formatCode="&quot;$&quot;#,##0\ ;\(&quot;$&quot;#,##0\)"/>
    <numFmt numFmtId="274" formatCode="#,##0\ &quot;kr&quot;;\-#,##0\ &quot;kr&quot;"/>
    <numFmt numFmtId="275" formatCode="_-* #,##0\ _₫_-;\-* #,##0\ _₫_-;_-* &quot;-&quot;??\ _₫_-;_-@_-"/>
    <numFmt numFmtId="276" formatCode="#,##0;[Red]#,##0"/>
    <numFmt numFmtId="277" formatCode="#,##0.0;[Red]#,##0.0"/>
    <numFmt numFmtId="278" formatCode="_(* #,##0.0_);_(* \(#,##0.0\);_(* &quot;-&quot;??_);_(@_)"/>
    <numFmt numFmtId="279" formatCode="\$#,##0\ ;&quot;($&quot;#,##0\)"/>
    <numFmt numFmtId="280" formatCode="_-* #,##0\ &quot;$&quot;_-;\-* #,##0\ &quot;$&quot;_-;_-* &quot;-&quot;\ &quot;$&quot;_-;_-@_-"/>
    <numFmt numFmtId="281" formatCode="_-&quot;ñ&quot;* #,##0_-;\-&quot;ñ&quot;* #,##0_-;_-&quot;ñ&quot;* &quot;-&quot;_-;_-@_-"/>
    <numFmt numFmtId="282" formatCode="_-* #,##0.00\ _ñ_-;\-* #,##0.00\ _ñ_-;_-* &quot;-&quot;??\ _ñ_-;_-@_-"/>
    <numFmt numFmtId="283" formatCode="_-* #,##0\ &quot;ñ&quot;_-;\-* #,##0\ &quot;ñ&quot;_-;_-* &quot;-&quot;\ &quot;ñ&quot;_-;_-@_-"/>
    <numFmt numFmtId="284" formatCode="_-* #,##0\ _V_N_D_-;\-* #,##0\ _V_N_D_-;_-* &quot;-&quot;\ _V_N_D_-;_-@_-"/>
    <numFmt numFmtId="285" formatCode="_-* #,##0\ _$_-;\-* #,##0\ _$_-;_-* &quot;-&quot;\ _$_-;_-@_-"/>
    <numFmt numFmtId="286" formatCode="_-* #,##0\ _ñ_-;\-* #,##0\ _ñ_-;_-* &quot;-&quot;\ _ñ_-;_-@_-"/>
    <numFmt numFmtId="287" formatCode="_-\$* #,##0_-;&quot;-$&quot;* #,##0_-;_-\$* \-_-;_-@_-"/>
    <numFmt numFmtId="288" formatCode="\$#,##0_);[Red]&quot;($&quot;#,##0\)"/>
    <numFmt numFmtId="289" formatCode="\£###,0\.00;[Red]&quot;-£&quot;###,0\.00"/>
    <numFmt numFmtId="290" formatCode="_(* #,##0.00000_);_(* \(#,##0.00000\);_(* &quot;-&quot;??_);_(@_)"/>
    <numFmt numFmtId="291" formatCode="&quot;\&quot;#,##0.00;[Red]&quot;\&quot;&quot;\&quot;&quot;\&quot;&quot;\&quot;&quot;\&quot;&quot;\&quot;\-#,##0.00"/>
    <numFmt numFmtId="292" formatCode="_-* #,##0_-;\-* #,##0_-;_-* \-_-;_-@_-"/>
    <numFmt numFmtId="293" formatCode="\\#,##0;[Red]&quot;\\-&quot;#,##0"/>
    <numFmt numFmtId="294" formatCode="#,##0.00&quot; F&quot;;[Red]\-#,##0.00&quot; F&quot;"/>
    <numFmt numFmtId="295" formatCode="_-* #,##0.0\ _F_-;\-* #,##0.0\ _F_-;_-* \-??\ _F_-;_-@_-"/>
    <numFmt numFmtId="296" formatCode="0.0%"/>
    <numFmt numFmtId="297" formatCode="&quot;$&quot;#,##0.00"/>
    <numFmt numFmtId="298" formatCode="&quot;Fr.&quot;\ #,##0.00;&quot;Fr.&quot;\ \-#,##0.00"/>
    <numFmt numFmtId="299" formatCode="#,##0.00;[Red]#,##0.00"/>
    <numFmt numFmtId="300" formatCode="#,##0.000"/>
    <numFmt numFmtId="301" formatCode="#,##0_ ;\-#,##0\ "/>
    <numFmt numFmtId="302" formatCode="_-* #,##0\ _€_-;\-* #,##0\ _€_-;_-* &quot;-&quot;\ _€_-;_-@_-"/>
    <numFmt numFmtId="303" formatCode="_(* #,##0_);_(* \(#,##0\);_(* &quot;-&quot;&quot;?&quot;&quot;?&quot;_);_(@_)"/>
    <numFmt numFmtId="304" formatCode="_-* ###&quot;,&quot;0&quot;.&quot;00\ _$_-;\-* ###&quot;,&quot;0&quot;.&quot;00\ _$_-;_-* &quot;-&quot;??\ _$_-;_-@_-"/>
    <numFmt numFmtId="305" formatCode="&quot;.&quot;###&quot;,&quot;0&quot;.&quot;00_);\(&quot;.&quot;###&quot;,&quot;0&quot;.&quot;00\)"/>
    <numFmt numFmtId="306" formatCode="&quot;¡Ì&quot;#,##0;[Red]&quot;-¡Ì&quot;#,##0"/>
    <numFmt numFmtId="307" formatCode="_-* #,##0\ _V_N_D_-;\-* #,##0\ _V_N_D_-;_-* &quot;- &quot;_V_N_D_-;_-@_-"/>
    <numFmt numFmtId="308" formatCode="_(\$* #,##0_);_(\$* \(#,##0\);_(\$* \-_);_(@_)"/>
    <numFmt numFmtId="309" formatCode="_ * #,##0_)&quot;$&quot;_ ;_ * \(#,##0\)&quot;$&quot;_ ;_ * &quot;-&quot;_)&quot;$&quot;_ ;_ @_ "/>
    <numFmt numFmtId="310" formatCode="_-&quot;€&quot;* #,##0_-;\-&quot;€&quot;* #,##0_-;_-&quot;€&quot;* &quot;-&quot;_-;_-@_-"/>
    <numFmt numFmtId="311" formatCode="_-* #,##0.00_-;\-* #,##0.00_-;_-* &quot;-&quot;&quot;?&quot;&quot;?&quot;_-;_-@_-"/>
    <numFmt numFmtId="312" formatCode="_-* #,##0.00_-;\-* #,##0.00_-;_-* \-??_-;_-@_-"/>
    <numFmt numFmtId="313" formatCode="_-* ###,0&quot;.&quot;00_-;\-* ###,0&quot;.&quot;00_-;_-* &quot;-&quot;&quot;?&quot;&quot;?&quot;_-;_-@_-"/>
    <numFmt numFmtId="314" formatCode="_-* #,##0.00\ _V_N_D_-;\-* #,##0.00\ _V_N_D_-;_-* \-??\ _V_N_D_-;_-@_-"/>
    <numFmt numFmtId="315" formatCode="_-* #,##0.00\ _₫_-;\-* #,##0.00\ _₫_-;_-* &quot;-&quot;&quot;?&quot;&quot;?&quot;\ _₫_-;_-@_-"/>
    <numFmt numFmtId="316" formatCode="_ * #,##0.00_)_$_ ;_ * \(#,##0.00\)_$_ ;_ * &quot;-&quot;&quot;?&quot;&quot;?&quot;_)_$_ ;_ @_ "/>
    <numFmt numFmtId="317" formatCode="_ * #,##0.00_)\ _$_ ;_ * \(#,##0.00\)\ _$_ ;_ * &quot;-&quot;??_)\ _$_ ;_ @_ "/>
    <numFmt numFmtId="318" formatCode="_ * #,##0.00_)_$_ ;_ * \(#,##0.00\)_$_ ;_ * &quot;-&quot;??_)_$_ ;_ @_ "/>
    <numFmt numFmtId="319" formatCode="_(* #,##0.00_);_(* \(#,##0.00\);_(* &quot;-&quot;&quot;?&quot;&quot;?&quot;_);_(@_)"/>
    <numFmt numFmtId="320" formatCode="_-* #,##0.00\ _F_-;\-* #,##0.00\ _F_-;_-* &quot;-&quot;&quot;?&quot;&quot;?&quot;\ _F_-;_-@_-"/>
    <numFmt numFmtId="321" formatCode="_-* #,##0.00\ _k_r_-;\-* #,##0.00\ _k_r_-;_-* &quot;-&quot;??\ _k_r_-;_-@_-"/>
    <numFmt numFmtId="322" formatCode="_(* ###,0&quot;.&quot;00_);_(* \(###,0&quot;.&quot;00\);_(* &quot;-&quot;&quot;?&quot;&quot;?&quot;_);_(@_)"/>
    <numFmt numFmtId="323" formatCode="_-* #,##0.00\ _ñ_-;_-* #,##0.00\ _ñ\-;_-* &quot;-&quot;??\ _ñ_-;_-@_-"/>
    <numFmt numFmtId="324" formatCode="_(&quot;€&quot;* #,##0_);_(&quot;€&quot;* \(#,##0\);_(&quot;€&quot;* &quot;-&quot;_);_(@_)"/>
    <numFmt numFmtId="325" formatCode="_ * #,##0_)_$_ ;_ * \(#,##0\)_$_ ;_ * &quot;-&quot;_)_$_ ;_ @_ "/>
    <numFmt numFmtId="326" formatCode="_-* #,##0\ _k_r_-;\-* #,##0\ _k_r_-;_-* &quot;-&quot;\ _k_r_-;_-@_-"/>
    <numFmt numFmtId="327" formatCode="_-* #,##0\ _m_k_-;\-* #,##0\ _m_k_-;_-* &quot;-&quot;\ _m_k_-;_-@_-"/>
    <numFmt numFmtId="328" formatCode="_-* #,##0\ _ñ_-;_-* #,##0\ _ñ\-;_-* &quot;-&quot;\ _ñ_-;_-@_-"/>
    <numFmt numFmtId="329" formatCode="_ &quot;\&quot;* #,##0.00_ ;_ &quot;\&quot;* &quot;\&quot;&quot;\&quot;&quot;\&quot;&quot;\&quot;&quot;\&quot;&quot;\&quot;&quot;\&quot;&quot;\&quot;&quot;\&quot;&quot;\&quot;&quot;\&quot;&quot;\&quot;\-#,##0.00_ ;_ &quot;\&quot;* &quot;-&quot;??_ ;_ @_ "/>
    <numFmt numFmtId="330" formatCode="_ &quot;\&quot;* #,##0.00_ ;_ &quot;\&quot;* &quot;\&quot;&quot;\&quot;&quot;\&quot;&quot;\&quot;&quot;\&quot;&quot;\&quot;&quot;\&quot;&quot;\&quot;&quot;\&quot;&quot;\&quot;&quot;\&quot;&quot;\&quot;\-#,##0.00_ ;_ &quot;\&quot;* &quot;-&quot;&quot;?&quot;&quot;?&quot;_ ;_ @_ "/>
    <numFmt numFmtId="331" formatCode="_ * #,##0.00_ ;_ * &quot;\&quot;&quot;\&quot;&quot;\&quot;&quot;\&quot;&quot;\&quot;&quot;\&quot;&quot;\&quot;&quot;\&quot;&quot;\&quot;&quot;\&quot;&quot;\&quot;&quot;\&quot;\-#,##0.00_ ;_ * &quot;-&quot;??_ ;_ @_ "/>
    <numFmt numFmtId="332" formatCode="&quot;\&quot;#,##0;&quot;\&quot;&quot;\&quot;&quot;\&quot;&quot;\&quot;&quot;\&quot;&quot;\&quot;&quot;\&quot;&quot;\&quot;&quot;\&quot;&quot;\&quot;&quot;\&quot;&quot;\&quot;&quot;\&quot;&quot;\&quot;\-#,##0"/>
    <numFmt numFmtId="333" formatCode="###\ ###\ ###\ ###\ .00"/>
    <numFmt numFmtId="334" formatCode="&quot;\&quot;#,##0;[Red]&quot;\&quot;&quot;\&quot;&quot;\&quot;&quot;\&quot;&quot;\&quot;&quot;\&quot;&quot;\&quot;&quot;\&quot;&quot;\&quot;&quot;\&quot;&quot;\&quot;&quot;\&quot;&quot;\&quot;&quot;\&quot;\-#,##0"/>
    <numFmt numFmtId="335" formatCode="_ * #,##0_ ;_ * &quot;\&quot;&quot;\&quot;&quot;\&quot;&quot;\&quot;&quot;\&quot;&quot;\&quot;&quot;\&quot;&quot;\&quot;&quot;\&quot;&quot;\&quot;&quot;\&quot;&quot;\&quot;\-#,##0_ ;_ * &quot;-&quot;_ ;_ @_ "/>
    <numFmt numFmtId="336" formatCode="&quot;\&quot;#,##0.00;&quot;\&quot;&quot;\&quot;&quot;\&quot;&quot;\&quot;&quot;\&quot;&quot;\&quot;&quot;\&quot;&quot;\&quot;&quot;\&quot;&quot;\&quot;&quot;\&quot;&quot;\&quot;&quot;\&quot;&quot;\&quot;\-#,##0.00"/>
    <numFmt numFmtId="337" formatCode="dd\-mm\-yy"/>
    <numFmt numFmtId="338" formatCode="#,##0_)_%;\(#,##0\)_%;"/>
    <numFmt numFmtId="339" formatCode="_._.* #,##0.0_)_%;_._.* \(#,##0.0\)_%"/>
    <numFmt numFmtId="340" formatCode="#,##0.0_)_%;\(#,##0.0\)_%;\ \ .0_)_%"/>
    <numFmt numFmtId="341" formatCode="_._.* #,##0.00_)_%;_._.* \(#,##0.00\)_%"/>
    <numFmt numFmtId="342" formatCode="#,##0.00_)_%;\(#,##0.00\)_%;\ \ .00_)_%"/>
    <numFmt numFmtId="343" formatCode="_._.* #,##0.000_)_%;_._.* \(#,##0.000\)_%"/>
    <numFmt numFmtId="344" formatCode="#,##0.000_)_%;\(#,##0.000\)_%;\ \ .000_)_%"/>
    <numFmt numFmtId="345" formatCode="[$-42A]dd\ mmmm\ yyyy"/>
    <numFmt numFmtId="346" formatCode="&quot;Yes&quot;;&quot;Yes&quot;;&quot;No&quot;"/>
    <numFmt numFmtId="347" formatCode="###\ ###\ ###\ ###\ ##0"/>
    <numFmt numFmtId="348" formatCode="_-* #,##0_-;\-* #,##0_-;_-* &quot;-&quot;??_-;_-@_-"/>
    <numFmt numFmtId="349" formatCode="&quot;True&quot;;&quot;True&quot;;&quot;False&quot;"/>
    <numFmt numFmtId="350" formatCode="_-* #,##0\ &quot;kr&quot;_-;\-* #,##0\ &quot;kr&quot;_-;_-* &quot;-&quot;\ &quot;kr&quot;_-;_-@_-"/>
    <numFmt numFmtId="351" formatCode="&quot;\&quot;#&quot;,&quot;##0&quot;.&quot;00;[Red]&quot;\&quot;\-#&quot;,&quot;##0&quot;.&quot;00"/>
    <numFmt numFmtId="352" formatCode="_(* #,##0.00_);_(* \(#,##0.00\);_(* \-??_);_(@_)"/>
    <numFmt numFmtId="353" formatCode="_-&quot;$&quot;* #,##0.00_-;\-&quot;$&quot;* #,##0.00_-;_-&quot;$&quot;* &quot;-&quot;&quot;?&quot;&quot;?&quot;_-;_-@_-"/>
    <numFmt numFmtId="354" formatCode="_._.* \(#,##0\)_%;_._.* #,##0_)_%;_._.* 0_)_%;_._.@_)_%"/>
    <numFmt numFmtId="355" formatCode="_._.&quot;€&quot;* \(#,##0\)_%;_._.&quot;€&quot;* #,##0_)_%;_._.&quot;€&quot;* 0_)_%;_._.@_)_%"/>
    <numFmt numFmtId="356" formatCode="* \(#,##0\);* #,##0_);&quot;-&quot;??_);@"/>
    <numFmt numFmtId="357" formatCode="_ * #,##0.00_ ;_ * &quot;\&quot;&quot;\&quot;&quot;\&quot;&quot;\&quot;&quot;\&quot;&quot;\&quot;\-#,##0.00_ ;_ * &quot;-&quot;??_ ;_ @_ "/>
    <numFmt numFmtId="358" formatCode="&quot;€&quot;* #,##0_)_%;&quot;€&quot;* \(#,##0\)_%;&quot;€&quot;* &quot;-&quot;??_)_%;@_)_%"/>
    <numFmt numFmtId="359" formatCode="&quot;$&quot;* #,##0_)_%;&quot;$&quot;* \(#,##0\)_%;&quot;$&quot;* &quot;-&quot;??_)_%;@_)_%"/>
    <numFmt numFmtId="360" formatCode="&quot;\&quot;#,##0.00;&quot;\&quot;&quot;\&quot;&quot;\&quot;&quot;\&quot;&quot;\&quot;&quot;\&quot;&quot;\&quot;&quot;\&quot;\-#,##0.00"/>
    <numFmt numFmtId="361" formatCode="_._.&quot;€&quot;* #,##0.0_)_%;_._.&quot;€&quot;* \(#,##0.0\)_%"/>
    <numFmt numFmtId="362" formatCode="&quot;€&quot;* #,##0.0_)_%;&quot;€&quot;* \(#,##0.0\)_%;&quot;€&quot;* \ .0_)_%"/>
    <numFmt numFmtId="363" formatCode="_ * #,##0_ ;_ * &quot;\&quot;&quot;\&quot;&quot;\&quot;&quot;\&quot;&quot;\&quot;&quot;\&quot;\-#,##0_ ;_ * &quot;-&quot;_ ;_ @_ "/>
    <numFmt numFmtId="364" formatCode="_-* #,##0\ _D_M_-;\-* #,##0\ _D_M_-;_-* &quot;-&quot;\ _D_M_-;_-@_-"/>
    <numFmt numFmtId="365" formatCode="_-* #,##0.00\ _D_M_-;\-* #,##0.00\ _D_M_-;_-* &quot;-&quot;&quot;?&quot;&quot;?&quot;\ _D_M_-;_-@_-"/>
  </numFmts>
  <fonts count="337">
    <font>
      <sz val="12"/>
      <color theme="1"/>
      <name val="Times New Roman"/>
      <family val="2"/>
    </font>
    <font>
      <sz val="12"/>
      <color indexed="8"/>
      <name val="Times New Roman"/>
      <family val="2"/>
    </font>
    <font>
      <b/>
      <sz val="12"/>
      <name val="Times New Roman"/>
      <family val="1"/>
    </font>
    <font>
      <sz val="12"/>
      <name val="Times New Roman"/>
      <family val="1"/>
    </font>
    <font>
      <sz val="11"/>
      <name val="Times New Roman"/>
      <family val="1"/>
    </font>
    <font>
      <b/>
      <sz val="13"/>
      <name val="Times New Roman"/>
      <family val="1"/>
    </font>
    <font>
      <i/>
      <sz val="12"/>
      <name val="Times New Roman"/>
      <family val="1"/>
    </font>
    <font>
      <b/>
      <sz val="11"/>
      <name val="Arial"/>
      <family val="2"/>
    </font>
    <font>
      <sz val="10"/>
      <name val="Arial"/>
      <family val="2"/>
    </font>
    <font>
      <sz val="12"/>
      <color indexed="8"/>
      <name val="Times New Roman"/>
      <family val="1"/>
    </font>
    <font>
      <sz val="10"/>
      <name val="Times New Roman"/>
      <family val="1"/>
    </font>
    <font>
      <b/>
      <sz val="11"/>
      <name val="Times New Roman"/>
      <family val="1"/>
    </font>
    <font>
      <sz val="13"/>
      <name val="Times New Roman"/>
      <family val="1"/>
    </font>
    <font>
      <b/>
      <sz val="14"/>
      <name val="Times New Roman"/>
      <family val="1"/>
    </font>
    <font>
      <i/>
      <sz val="10"/>
      <name val="Times New Roman"/>
      <family val="1"/>
    </font>
    <font>
      <sz val="14"/>
      <name val="Times New Roman"/>
      <family val="1"/>
    </font>
    <font>
      <sz val="10"/>
      <name val="Arial"/>
      <family val="2"/>
    </font>
    <font>
      <sz val="12"/>
      <name val="Times New Roman"/>
      <family val="1"/>
    </font>
    <font>
      <sz val="12"/>
      <name val="Times New Roman"/>
      <family val="1"/>
      <charset val="163"/>
    </font>
    <font>
      <sz val="12"/>
      <name val=".VnTime"/>
      <family val="2"/>
    </font>
    <font>
      <sz val="12"/>
      <name val=".VnTime"/>
      <family val="2"/>
    </font>
    <font>
      <sz val="10"/>
      <name val="Arial"/>
      <family val="2"/>
      <charset val="163"/>
    </font>
    <font>
      <sz val="12"/>
      <name val="VNI-Times"/>
    </font>
    <font>
      <sz val="10"/>
      <color indexed="8"/>
      <name val="MS Sans Serif"/>
      <family val="2"/>
    </font>
    <font>
      <sz val="12"/>
      <name val="돋움체"/>
      <family val="3"/>
      <charset val="129"/>
    </font>
    <font>
      <b/>
      <sz val="10"/>
      <name val="SVNtimes new roman"/>
      <family val="2"/>
    </font>
    <font>
      <sz val="12"/>
      <name val="VNtimes new roman"/>
      <family val="2"/>
    </font>
    <font>
      <sz val="10"/>
      <name val=".VnTime"/>
      <family val="2"/>
    </font>
    <font>
      <sz val="12"/>
      <name val=".VnArial"/>
      <family val="2"/>
    </font>
    <font>
      <sz val="10"/>
      <name val="??"/>
      <family val="3"/>
      <charset val="129"/>
    </font>
    <font>
      <sz val="12"/>
      <name val="????"/>
      <family val="1"/>
      <charset val="136"/>
    </font>
    <font>
      <sz val="13"/>
      <name val=".VnTime"/>
      <family val="2"/>
    </font>
    <font>
      <sz val="10"/>
      <name val="AngsanaUPC"/>
      <family val="1"/>
    </font>
    <font>
      <sz val="12"/>
      <name val="|??¢¥¢¬¨Ï"/>
      <family val="1"/>
      <charset val="129"/>
    </font>
    <font>
      <sz val="10"/>
      <name val="VNI-Times"/>
    </font>
    <font>
      <sz val="10"/>
      <name val="MS Sans Serif"/>
      <family val="2"/>
    </font>
    <font>
      <sz val="10"/>
      <name val="Helv"/>
      <family val="2"/>
    </font>
    <font>
      <sz val="10"/>
      <color indexed="8"/>
      <name val="Arial"/>
      <family val="2"/>
    </font>
    <font>
      <sz val="11"/>
      <name val="VNI-Aptima"/>
    </font>
    <font>
      <sz val="12"/>
      <name val="???"/>
    </font>
    <font>
      <sz val="11"/>
      <name val="‚l‚r ‚oƒSƒVƒbƒN"/>
      <family val="3"/>
      <charset val="128"/>
    </font>
    <font>
      <sz val="11"/>
      <name val="–¾’©"/>
      <family val="1"/>
      <charset val="128"/>
    </font>
    <font>
      <sz val="14"/>
      <name val="VnTime"/>
    </font>
    <font>
      <sz val="10"/>
      <name val=".VnArial NarrowH"/>
      <family val="2"/>
    </font>
    <font>
      <sz val="11"/>
      <color indexed="8"/>
      <name val="Calibri"/>
      <family val="2"/>
    </font>
    <font>
      <b/>
      <u/>
      <sz val="14"/>
      <color indexed="8"/>
      <name val=".VnBook-AntiquaH"/>
      <family val="2"/>
    </font>
    <font>
      <sz val="11"/>
      <name val=".VnTime"/>
      <family val="2"/>
    </font>
    <font>
      <b/>
      <u/>
      <sz val="10"/>
      <name val="VNI-Times"/>
    </font>
    <font>
      <b/>
      <sz val="10"/>
      <name val=".VnArial"/>
      <family val="2"/>
    </font>
    <font>
      <sz val="12"/>
      <name val=".VnArial Narrow"/>
      <family val="2"/>
    </font>
    <font>
      <sz val="12"/>
      <color indexed="10"/>
      <name val=".VnArial Narrow"/>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14"/>
      <name val=".VnTimeH"/>
      <family val="2"/>
    </font>
    <font>
      <sz val="11"/>
      <color indexed="9"/>
      <name val="Calibri"/>
      <family val="2"/>
    </font>
    <font>
      <sz val="12"/>
      <color indexed="9"/>
      <name val="Times New Roman"/>
      <family val="2"/>
    </font>
    <font>
      <sz val="14"/>
      <name val=".VnTime"/>
      <family val="2"/>
    </font>
    <font>
      <sz val="11"/>
      <name val="±¼¸²Ã¼"/>
      <family val="3"/>
      <charset val="129"/>
    </font>
    <font>
      <sz val="12"/>
      <name val="¹UAAA¼"/>
      <family val="3"/>
      <charset val="129"/>
    </font>
    <font>
      <sz val="8"/>
      <name val="Times New Roman"/>
      <family val="1"/>
    </font>
    <font>
      <b/>
      <sz val="12"/>
      <color indexed="63"/>
      <name val="VNI-Times"/>
    </font>
    <font>
      <sz val="12"/>
      <name val="¹ÙÅÁÃ¼"/>
      <charset val="129"/>
    </font>
    <font>
      <b/>
      <sz val="11"/>
      <color indexed="63"/>
      <name val="Calibri"/>
      <family val="2"/>
    </font>
    <font>
      <sz val="12"/>
      <color indexed="20"/>
      <name val="Times New Roman"/>
      <family val="2"/>
    </font>
    <font>
      <b/>
      <i/>
      <sz val="14"/>
      <name val="VNTime"/>
      <family val="2"/>
    </font>
    <font>
      <b/>
      <sz val="11"/>
      <color indexed="52"/>
      <name val="Calibri"/>
      <family val="2"/>
    </font>
    <font>
      <sz val="12"/>
      <name val="Tms Rmn"/>
    </font>
    <font>
      <sz val="11"/>
      <name val="µ¸¿ò"/>
      <charset val="129"/>
    </font>
    <font>
      <sz val="12"/>
      <name val="System"/>
      <family val="1"/>
      <charset val="129"/>
    </font>
    <font>
      <sz val="10"/>
      <name val="±¼¸²A¼"/>
      <family val="3"/>
      <charset val="129"/>
    </font>
    <font>
      <sz val="12"/>
      <name val="¹ÙÅÁÃ¼"/>
      <family val="1"/>
      <charset val="129"/>
    </font>
    <font>
      <sz val="10"/>
      <name val="Helv"/>
    </font>
    <font>
      <b/>
      <sz val="12"/>
      <color indexed="52"/>
      <name val="Times New Roman"/>
      <family val="2"/>
    </font>
    <font>
      <b/>
      <sz val="10"/>
      <name val="Helv"/>
    </font>
    <font>
      <b/>
      <sz val="8"/>
      <color indexed="12"/>
      <name val="Arial"/>
      <family val="2"/>
    </font>
    <font>
      <sz val="8"/>
      <color indexed="8"/>
      <name val="Arial"/>
      <family val="2"/>
    </font>
    <font>
      <sz val="8"/>
      <name val="SVNtimes new roman"/>
      <family val="2"/>
    </font>
    <font>
      <b/>
      <sz val="12"/>
      <color indexed="9"/>
      <name val="Times New Roman"/>
      <family val="2"/>
    </font>
    <font>
      <sz val="10"/>
      <name val=".VnArial"/>
      <family val="2"/>
    </font>
    <font>
      <sz val="10"/>
      <name val="VNI-Aptima"/>
    </font>
    <font>
      <sz val="11"/>
      <name val="Tms Rmn"/>
    </font>
    <font>
      <b/>
      <sz val="13"/>
      <name val=".VnArial Narrow"/>
      <family val="2"/>
    </font>
    <font>
      <sz val="11"/>
      <color indexed="8"/>
      <name val="Arial"/>
      <family val="2"/>
      <charset val="163"/>
    </font>
    <font>
      <sz val="13"/>
      <color indexed="8"/>
      <name val="Times New Roman"/>
      <family val="2"/>
    </font>
    <font>
      <b/>
      <sz val="12"/>
      <name val="VNTime"/>
      <family val="2"/>
    </font>
    <font>
      <sz val="10"/>
      <name val="MS Serif"/>
      <family val="1"/>
    </font>
    <font>
      <sz val="11"/>
      <name val="VNcentury Gothic"/>
      <family val="2"/>
    </font>
    <font>
      <b/>
      <sz val="15"/>
      <name val="VNcentury Gothic"/>
      <family val="2"/>
    </font>
    <font>
      <sz val="12"/>
      <name val="SVNtimes new roman"/>
      <family val="2"/>
    </font>
    <font>
      <sz val="10"/>
      <name val="SVNtimes new roman"/>
      <family val="2"/>
    </font>
    <font>
      <sz val="12"/>
      <name val="Arial"/>
      <family val="2"/>
    </font>
    <font>
      <b/>
      <sz val="12"/>
      <name val="VNTimeH"/>
      <family val="2"/>
    </font>
    <font>
      <sz val="10"/>
      <name val="Arial CE"/>
      <charset val="238"/>
    </font>
    <font>
      <sz val="11"/>
      <color indexed="62"/>
      <name val="Calibri"/>
      <family val="2"/>
    </font>
    <font>
      <sz val="10"/>
      <color indexed="16"/>
      <name val="MS Serif"/>
      <family val="1"/>
    </font>
    <font>
      <b/>
      <sz val="11"/>
      <color indexed="8"/>
      <name val="Calibri"/>
      <family val="2"/>
    </font>
    <font>
      <i/>
      <sz val="11"/>
      <color indexed="23"/>
      <name val="Calibri"/>
      <family val="2"/>
    </font>
    <font>
      <i/>
      <sz val="12"/>
      <color indexed="23"/>
      <name val="Times New Roman"/>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6"/>
      <name val="VNottawa"/>
      <family val="2"/>
    </font>
    <font>
      <sz val="12"/>
      <name val="VNTime"/>
      <family val="2"/>
    </font>
    <font>
      <sz val="12"/>
      <color indexed="17"/>
      <name val="Times New Roman"/>
      <family val="2"/>
    </font>
    <font>
      <sz val="8"/>
      <name val="Arial"/>
      <family val="2"/>
    </font>
    <font>
      <sz val="11"/>
      <color indexed="17"/>
      <name val="Calibri"/>
      <family val="2"/>
    </font>
    <font>
      <sz val="10"/>
      <name val=".VnArialH"/>
      <family val="2"/>
    </font>
    <font>
      <b/>
      <sz val="12"/>
      <name val=".VnBook-AntiquaH"/>
      <family val="2"/>
    </font>
    <font>
      <b/>
      <sz val="12"/>
      <color indexed="9"/>
      <name val="Tms Rmn"/>
    </font>
    <font>
      <b/>
      <sz val="12"/>
      <name val="Helv"/>
    </font>
    <font>
      <b/>
      <sz val="12"/>
      <name val="Arial"/>
      <family val="2"/>
    </font>
    <font>
      <b/>
      <sz val="15"/>
      <color indexed="56"/>
      <name val="Times New Roman"/>
      <family val="2"/>
    </font>
    <font>
      <b/>
      <sz val="13"/>
      <color indexed="56"/>
      <name val="Times New Roman"/>
      <family val="2"/>
    </font>
    <font>
      <b/>
      <sz val="11"/>
      <color indexed="56"/>
      <name val="Times New Roman"/>
      <family val="2"/>
    </font>
    <font>
      <b/>
      <sz val="8"/>
      <name val="MS Sans Serif"/>
      <family val="2"/>
    </font>
    <font>
      <b/>
      <sz val="10"/>
      <name val=".VnTime"/>
      <family val="2"/>
    </font>
    <font>
      <b/>
      <sz val="14"/>
      <name val=".VnTimeH"/>
      <family val="2"/>
    </font>
    <font>
      <sz val="12"/>
      <name val="±¼¸²Ã¼"/>
      <family val="3"/>
      <charset val="129"/>
    </font>
    <font>
      <sz val="12"/>
      <color indexed="62"/>
      <name val="Times New Roman"/>
      <family val="2"/>
    </font>
    <font>
      <u/>
      <sz val="10"/>
      <color indexed="12"/>
      <name val=".VnTime"/>
      <family val="2"/>
    </font>
    <font>
      <u/>
      <sz val="12"/>
      <color indexed="12"/>
      <name val=".VnTime"/>
      <family val="2"/>
    </font>
    <font>
      <u/>
      <sz val="12"/>
      <color indexed="12"/>
      <name val="Arial"/>
      <family val="2"/>
    </font>
    <font>
      <sz val="14"/>
      <name val=".VnAvant"/>
      <family val="2"/>
    </font>
    <font>
      <sz val="12"/>
      <color indexed="52"/>
      <name val="Times New Roman"/>
      <family val="2"/>
    </font>
    <font>
      <i/>
      <sz val="10"/>
      <name val=".VnTime"/>
      <family val="2"/>
    </font>
    <font>
      <sz val="8"/>
      <name val="VNarial"/>
      <family val="2"/>
    </font>
    <font>
      <b/>
      <sz val="11"/>
      <name val="Helv"/>
    </font>
    <font>
      <sz val="10"/>
      <name val=".VnAvant"/>
      <family val="2"/>
    </font>
    <font>
      <sz val="12"/>
      <color indexed="60"/>
      <name val="Times New Roman"/>
      <family val="2"/>
    </font>
    <font>
      <sz val="7"/>
      <name val="Small Fonts"/>
      <family val="2"/>
    </font>
    <font>
      <b/>
      <sz val="12"/>
      <name val="VN-NTime"/>
    </font>
    <font>
      <sz val="10"/>
      <name val="VNtimes new roman"/>
      <family val="2"/>
    </font>
    <font>
      <sz val="12"/>
      <name val="바탕체"/>
      <family val="1"/>
      <charset val="129"/>
    </font>
    <font>
      <sz val="9"/>
      <name val="Arial"/>
      <family val="2"/>
    </font>
    <font>
      <sz val="12"/>
      <color indexed="8"/>
      <name val="Times New Roman"/>
      <family val="2"/>
      <charset val="163"/>
    </font>
    <font>
      <sz val="10"/>
      <color indexed="8"/>
      <name val="Times New Roman"/>
      <family val="1"/>
    </font>
    <font>
      <b/>
      <sz val="12"/>
      <color indexed="63"/>
      <name val="Times New Roman"/>
      <family val="2"/>
    </font>
    <font>
      <sz val="14"/>
      <name val=".VnArial Narrow"/>
      <family val="2"/>
    </font>
    <font>
      <b/>
      <sz val="10"/>
      <name val=".VnArial Narrow"/>
      <family val="2"/>
    </font>
    <font>
      <sz val="12"/>
      <name val="Helv"/>
      <family val="2"/>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color indexed="20"/>
      <name val="Calibri"/>
      <family val="2"/>
    </font>
    <font>
      <sz val="11"/>
      <name val="3C_Times_T"/>
    </font>
    <font>
      <sz val="8"/>
      <name val="MS Sans Serif"/>
      <family val="2"/>
    </font>
    <font>
      <sz val="8"/>
      <name val="Tms Rmn"/>
    </font>
    <font>
      <b/>
      <sz val="10.5"/>
      <name val=".VnAvantH"/>
      <family val="2"/>
    </font>
    <font>
      <sz val="10"/>
      <name val="VNbook-Antiqua"/>
      <family val="2"/>
    </font>
    <font>
      <sz val="11"/>
      <color indexed="32"/>
      <name val="VNI-Times"/>
    </font>
    <font>
      <b/>
      <sz val="8"/>
      <color indexed="8"/>
      <name val="Helv"/>
    </font>
    <font>
      <sz val="13"/>
      <name val=".VnArial"/>
      <family val="2"/>
    </font>
    <font>
      <b/>
      <sz val="10"/>
      <name val="VNI-Univer"/>
    </font>
    <font>
      <sz val="10"/>
      <name val=".VnBook-Antiqua"/>
      <family val="2"/>
    </font>
    <font>
      <b/>
      <sz val="12"/>
      <name val="VNI-Times"/>
    </font>
    <font>
      <sz val="12"/>
      <name val="VNTime"/>
    </font>
    <font>
      <sz val="11"/>
      <name val=".VnAvant"/>
      <family val="2"/>
    </font>
    <font>
      <b/>
      <sz val="13"/>
      <color indexed="8"/>
      <name val=".VnTimeH"/>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font>
    <font>
      <b/>
      <sz val="16"/>
      <name val=".VnUniverseH"/>
      <family val="2"/>
    </font>
    <font>
      <b/>
      <sz val="10"/>
      <name val=".VnTimeH"/>
      <family val="2"/>
    </font>
    <font>
      <b/>
      <sz val="11"/>
      <name val=".VnTimeH"/>
      <family val="2"/>
    </font>
    <font>
      <b/>
      <sz val="10"/>
      <name val=".VnArialH"/>
      <family val="2"/>
    </font>
    <font>
      <b/>
      <sz val="12"/>
      <color indexed="8"/>
      <name val="Times New Roman"/>
      <family val="2"/>
    </font>
    <font>
      <sz val="10"/>
      <name val=".VnArial Narrow"/>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font>
    <font>
      <sz val="12"/>
      <color indexed="10"/>
      <name val="Times New Roman"/>
      <family val="2"/>
    </font>
    <font>
      <sz val="10"/>
      <name val="Geneva"/>
      <family val="2"/>
    </font>
    <font>
      <sz val="14"/>
      <name val=".VnArial"/>
      <family val="2"/>
    </font>
    <font>
      <b/>
      <sz val="11"/>
      <color indexed="9"/>
      <name val="Calibri"/>
      <family val="2"/>
    </font>
    <font>
      <sz val="10"/>
      <name val=" "/>
      <family val="1"/>
      <charset val="136"/>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sz val="12"/>
      <name val="Courier"/>
      <family val="3"/>
    </font>
    <font>
      <b/>
      <sz val="10"/>
      <name val="Times New Roman"/>
      <family val="1"/>
    </font>
    <font>
      <sz val="11"/>
      <name val="??"/>
      <charset val="134"/>
    </font>
    <font>
      <sz val="8"/>
      <color indexed="12"/>
      <name val="Helv"/>
    </font>
    <font>
      <sz val="11"/>
      <color indexed="60"/>
      <name val="Calibri"/>
      <family val="2"/>
    </font>
    <font>
      <b/>
      <i/>
      <sz val="16"/>
      <name val="Helv"/>
    </font>
    <font>
      <sz val="14"/>
      <color indexed="8"/>
      <name val="Times New Roman"/>
      <family val="2"/>
    </font>
    <font>
      <sz val="14"/>
      <color indexed="8"/>
      <name val="Times New Roman"/>
      <family val="1"/>
    </font>
    <font>
      <b/>
      <sz val="18"/>
      <color indexed="56"/>
      <name val="Cambria"/>
      <family val="1"/>
    </font>
    <font>
      <sz val="12"/>
      <name val="Times New Roman"/>
      <family val="1"/>
    </font>
    <font>
      <sz val="12"/>
      <color theme="1"/>
      <name val="Times New Roman"/>
      <family val="2"/>
    </font>
    <font>
      <sz val="11"/>
      <color theme="1"/>
      <name val="Calibri"/>
      <family val="2"/>
      <scheme val="minor"/>
    </font>
    <font>
      <sz val="11"/>
      <color theme="1"/>
      <name val="Calibri"/>
      <family val="2"/>
      <charset val="163"/>
      <scheme val="minor"/>
    </font>
    <font>
      <sz val="12"/>
      <color theme="1"/>
      <name val="Times New Roman"/>
      <family val="1"/>
    </font>
    <font>
      <sz val="14"/>
      <color theme="1"/>
      <name val="Times New Roman"/>
      <family val="2"/>
    </font>
    <font>
      <sz val="14"/>
      <color theme="1"/>
      <name val="Times New Roman"/>
      <family val="1"/>
    </font>
    <font>
      <sz val="11"/>
      <color theme="1"/>
      <name val="Times New Roman"/>
      <family val="2"/>
    </font>
    <font>
      <i/>
      <sz val="11"/>
      <name val="Times New Roman"/>
      <family val="1"/>
    </font>
    <font>
      <i/>
      <sz val="8"/>
      <name val="Times New Roman"/>
      <family val="1"/>
    </font>
    <font>
      <b/>
      <i/>
      <sz val="12"/>
      <name val="Times New Roman"/>
      <family val="1"/>
    </font>
    <font>
      <sz val="12"/>
      <color theme="1"/>
      <name val="Times New Roman"/>
      <family val="2"/>
      <charset val="163"/>
    </font>
    <font>
      <i/>
      <sz val="13"/>
      <name val="Times New Roman"/>
      <family val="1"/>
    </font>
    <font>
      <sz val="10"/>
      <name val="Arial"/>
      <family val="2"/>
    </font>
    <font>
      <sz val="12"/>
      <color rgb="FF000000"/>
      <name val="Times New Roman"/>
      <family val="1"/>
    </font>
    <font>
      <sz val="10"/>
      <name val="???"/>
      <family val="3"/>
      <charset val="129"/>
    </font>
    <font>
      <sz val="12"/>
      <color indexed="8"/>
      <name val=".VnTime"/>
      <family val="2"/>
    </font>
    <font>
      <sz val="11"/>
      <color indexed="8"/>
      <name val="Arial"/>
      <family val="2"/>
    </font>
    <font>
      <b/>
      <sz val="18"/>
      <name val="Arial"/>
      <family val="2"/>
    </font>
    <font>
      <u/>
      <sz val="10.199999999999999"/>
      <color indexed="12"/>
      <name val="Times New Roman"/>
      <family val="1"/>
    </font>
    <font>
      <sz val="12"/>
      <name val="??"/>
      <family val="1"/>
      <charset val="129"/>
    </font>
    <font>
      <sz val="11"/>
      <color theme="1"/>
      <name val="Arial"/>
      <family val="2"/>
    </font>
    <font>
      <u/>
      <sz val="12"/>
      <color indexed="12"/>
      <name val="Times New Roman"/>
      <family val="1"/>
    </font>
    <font>
      <sz val="10"/>
      <name val="VNI-Centur"/>
    </font>
    <font>
      <sz val="12"/>
      <name val="宋体"/>
      <charset val="134"/>
    </font>
    <font>
      <sz val="11"/>
      <color indexed="8"/>
      <name val="Calibri"/>
      <family val="2"/>
      <charset val="1"/>
    </font>
    <font>
      <sz val="12"/>
      <name val="Times New Roman"/>
      <family val="2"/>
    </font>
    <font>
      <sz val="12"/>
      <name val="Helv"/>
    </font>
    <font>
      <sz val="12"/>
      <color theme="0"/>
      <name val="Times New Roman"/>
      <family val="1"/>
    </font>
    <font>
      <b/>
      <sz val="16"/>
      <name val="Times New Roman"/>
      <family val="1"/>
    </font>
    <font>
      <sz val="10"/>
      <color rgb="FFFF0000"/>
      <name val="Times New Roman"/>
      <family val="1"/>
    </font>
    <font>
      <i/>
      <sz val="12"/>
      <color indexed="8"/>
      <name val="Times New Roman"/>
      <family val="1"/>
    </font>
    <font>
      <b/>
      <sz val="12"/>
      <color indexed="8"/>
      <name val="Times New Roman"/>
      <family val="1"/>
    </font>
    <font>
      <b/>
      <sz val="10"/>
      <color indexed="8"/>
      <name val="Times New Roman"/>
      <family val="1"/>
    </font>
    <font>
      <sz val="11"/>
      <color indexed="8"/>
      <name val="Times New Roman"/>
      <family val="1"/>
    </font>
    <font>
      <sz val="10"/>
      <name val="Arial"/>
      <family val="2"/>
    </font>
    <font>
      <b/>
      <i/>
      <sz val="13"/>
      <name val="Times New Roman"/>
      <family val="1"/>
    </font>
    <font>
      <u/>
      <sz val="10"/>
      <color indexed="12"/>
      <name val="Arial"/>
      <family val="2"/>
    </font>
    <font>
      <sz val="12"/>
      <color rgb="FFFF0000"/>
      <name val="Times New Roman"/>
      <family val="1"/>
    </font>
    <font>
      <sz val="12"/>
      <color indexed="10"/>
      <name val="Times New Roman"/>
      <family val="1"/>
    </font>
    <font>
      <sz val="11"/>
      <name val="µ¸¿ò"/>
    </font>
    <font>
      <sz val="11"/>
      <color rgb="FFFF0000"/>
      <name val="Times New Roman"/>
      <family val="1"/>
    </font>
    <font>
      <b/>
      <sz val="12"/>
      <color indexed="10"/>
      <name val="Times New Roman"/>
      <family val="1"/>
    </font>
    <font>
      <sz val="11"/>
      <color theme="1"/>
      <name val="Times New Roman"/>
      <family val="1"/>
    </font>
    <font>
      <b/>
      <sz val="13"/>
      <color theme="1"/>
      <name val="Times New Roman"/>
      <family val="1"/>
    </font>
    <font>
      <b/>
      <sz val="12"/>
      <color theme="1"/>
      <name val="Times New Roman"/>
      <family val="1"/>
    </font>
    <font>
      <b/>
      <sz val="11"/>
      <color theme="1"/>
      <name val="Times New Roman"/>
      <family val="1"/>
    </font>
    <font>
      <i/>
      <sz val="12"/>
      <color theme="1"/>
      <name val="Times New Roman"/>
      <family val="1"/>
    </font>
    <font>
      <i/>
      <sz val="13"/>
      <color theme="1"/>
      <name val="Times New Roman"/>
      <family val="1"/>
    </font>
    <font>
      <sz val="10"/>
      <name val="Arial MT"/>
      <family val="2"/>
    </font>
    <font>
      <sz val="12"/>
      <name val="돋움체"/>
      <family val="3"/>
    </font>
    <font>
      <sz val="11"/>
      <name val="VNI-Times"/>
    </font>
    <font>
      <sz val="9"/>
      <name val="ﾀﾞｯﾁ"/>
      <family val="3"/>
    </font>
    <font>
      <sz val="12"/>
      <name val="????"/>
      <charset val="136"/>
    </font>
    <font>
      <sz val="14"/>
      <name val="?? ??"/>
      <family val="1"/>
    </font>
    <font>
      <sz val="10"/>
      <name val="??"/>
      <family val="3"/>
    </font>
    <font>
      <sz val="10"/>
      <name val="Arial"/>
      <family val="2"/>
      <charset val="1"/>
    </font>
    <font>
      <sz val="10"/>
      <color indexed="8"/>
      <name val="Arial"/>
      <family val="2"/>
      <charset val="163"/>
    </font>
    <font>
      <sz val="12"/>
      <name val="???"/>
      <family val="3"/>
    </font>
    <font>
      <sz val="10"/>
      <name val="lr SVbN"/>
      <family val="1"/>
    </font>
    <font>
      <b/>
      <sz val="13"/>
      <name val=".VnArial NarrowH"/>
      <family val="2"/>
    </font>
    <font>
      <sz val="10"/>
      <name val="VnTimes"/>
    </font>
    <font>
      <sz val="1"/>
      <name val="Calibri"/>
      <family val="2"/>
    </font>
    <font>
      <sz val="16"/>
      <color indexed="9"/>
      <name val="Times New Roman"/>
      <family val="1"/>
    </font>
    <font>
      <sz val="14"/>
      <color indexed="9"/>
      <name val="Times New Roman"/>
      <family val="2"/>
    </font>
    <font>
      <sz val="11"/>
      <name val="VNtimes new roman"/>
      <family val="2"/>
    </font>
    <font>
      <sz val="9"/>
      <name val="Arial Narrow"/>
      <family val="2"/>
    </font>
    <font>
      <sz val="9"/>
      <name val="ＭＳ ゴシック"/>
      <family val="3"/>
      <charset val="128"/>
    </font>
    <font>
      <sz val="11"/>
      <color indexed="14"/>
      <name val="Calibri"/>
      <family val="2"/>
    </font>
    <font>
      <sz val="14"/>
      <color indexed="14"/>
      <name val="Times New Roman"/>
      <family val="2"/>
    </font>
    <font>
      <sz val="12"/>
      <name val="Times"/>
    </font>
    <font>
      <b/>
      <sz val="14"/>
      <color indexed="52"/>
      <name val="Times New Roman"/>
      <family val="2"/>
    </font>
    <font>
      <b/>
      <sz val="14"/>
      <color indexed="9"/>
      <name val="Times New Roman"/>
      <family val="2"/>
    </font>
    <font>
      <sz val="11"/>
      <name val="VNbook-Antiqua"/>
      <family val="2"/>
    </font>
    <font>
      <sz val="12"/>
      <color indexed="8"/>
      <name val=".VnArial Narrow"/>
      <family val="2"/>
    </font>
    <font>
      <b/>
      <sz val="10"/>
      <name val="VNI-Helve-Condense"/>
    </font>
    <font>
      <b/>
      <sz val="8"/>
      <name val="Arial"/>
      <family val="2"/>
    </font>
    <font>
      <sz val="11"/>
      <name val="Times"/>
    </font>
    <font>
      <u val="singleAccounting"/>
      <sz val="11"/>
      <name val="Times New Roman"/>
      <family val="1"/>
    </font>
    <font>
      <sz val="11"/>
      <color theme="1"/>
      <name val="Calibri"/>
      <family val="2"/>
    </font>
    <font>
      <sz val="14"/>
      <color indexed="8"/>
      <name val=".VnTime"/>
      <family val="2"/>
    </font>
    <font>
      <sz val="10"/>
      <color indexed="8"/>
      <name val="Times New Roman"/>
      <family val="2"/>
    </font>
    <font>
      <b/>
      <sz val="11"/>
      <color indexed="10"/>
      <name val="Times New Roman"/>
      <family val="1"/>
    </font>
    <font>
      <b/>
      <sz val="13"/>
      <color indexed="10"/>
      <name val="Times New Roman"/>
      <family val="1"/>
    </font>
    <font>
      <sz val="11"/>
      <name val="UVnTime"/>
      <family val="2"/>
    </font>
    <font>
      <sz val="9"/>
      <name val="Arial"/>
      <family val="2"/>
      <charset val="163"/>
    </font>
    <font>
      <sz val="14"/>
      <color theme="1"/>
      <name val=".VnTime"/>
      <family val="2"/>
    </font>
    <font>
      <sz val="10"/>
      <name val="BERNHARD"/>
    </font>
    <font>
      <sz val="11"/>
      <color indexed="12"/>
      <name val="Times New Roman"/>
      <family val="1"/>
    </font>
    <font>
      <sz val="12"/>
      <name val="???"/>
      <family val="3"/>
      <charset val="129"/>
    </font>
    <font>
      <b/>
      <sz val="10"/>
      <color indexed="63"/>
      <name val="Times New Roman"/>
      <family val="2"/>
    </font>
    <font>
      <sz val="10"/>
      <color indexed="62"/>
      <name val="Times New Roman"/>
      <family val="2"/>
    </font>
    <font>
      <i/>
      <sz val="12"/>
      <name val="Times New Roman"/>
      <family val="1"/>
      <charset val="163"/>
    </font>
    <font>
      <b/>
      <i/>
      <sz val="12"/>
      <color theme="1"/>
      <name val="Times New Roman"/>
      <family val="1"/>
    </font>
    <font>
      <b/>
      <sz val="14"/>
      <color theme="1"/>
      <name val="Times New Roman"/>
      <family val="1"/>
    </font>
    <font>
      <b/>
      <sz val="12"/>
      <color rgb="FFFF0000"/>
      <name val="Times New Roman"/>
      <family val="1"/>
    </font>
    <font>
      <b/>
      <sz val="7"/>
      <name val="Times New Roman"/>
      <family val="1"/>
    </font>
    <font>
      <sz val="7"/>
      <name val="Times New Roman"/>
      <family val="1"/>
    </font>
    <font>
      <sz val="7"/>
      <color rgb="FFFF0000"/>
      <name val="Times New Roman"/>
      <family val="1"/>
    </font>
    <font>
      <b/>
      <sz val="10"/>
      <name val="Arial"/>
      <family val="2"/>
    </font>
    <font>
      <sz val="10"/>
      <name val="Arial"/>
      <family val="2"/>
    </font>
    <font>
      <i/>
      <sz val="12"/>
      <color rgb="FFFF0000"/>
      <name val="Times New Roman"/>
      <family val="1"/>
    </font>
    <font>
      <sz val="10"/>
      <name val="Times New Roman"/>
      <family val="1"/>
    </font>
    <font>
      <sz val="10"/>
      <name val=".VnHelvetIns"/>
      <family val="2"/>
    </font>
    <font>
      <sz val="8"/>
      <name val=".VnHelvetIns"/>
      <family val="2"/>
    </font>
    <font>
      <sz val="11"/>
      <color rgb="FF000000"/>
      <name val="Calibri"/>
      <family val="2"/>
    </font>
    <font>
      <b/>
      <i/>
      <u/>
      <sz val="13"/>
      <name val="Times New Roman"/>
      <family val="1"/>
    </font>
    <font>
      <sz val="13"/>
      <name val="Arial"/>
      <family val="2"/>
    </font>
    <font>
      <sz val="7"/>
      <color rgb="FF7030A0"/>
      <name val="Times New Roman"/>
      <family val="1"/>
    </font>
    <font>
      <sz val="14"/>
      <name val="Times New Roman"/>
      <family val="2"/>
    </font>
    <font>
      <b/>
      <sz val="12"/>
      <name val="Times New Roman"/>
      <family val="2"/>
    </font>
    <font>
      <b/>
      <sz val="14"/>
      <name val="Times New Roman"/>
      <family val="2"/>
    </font>
    <font>
      <b/>
      <sz val="12"/>
      <color theme="1"/>
      <name val="Times New Roman"/>
      <family val="2"/>
    </font>
    <font>
      <b/>
      <sz val="11"/>
      <color rgb="FFFF0000"/>
      <name val="Times New Roman"/>
      <family val="1"/>
    </font>
    <font>
      <b/>
      <u/>
      <sz val="12"/>
      <name val="Times New Roman"/>
      <family val="1"/>
    </font>
    <font>
      <b/>
      <i/>
      <u/>
      <sz val="11"/>
      <name val="Times New Roman"/>
      <family val="1"/>
    </font>
    <font>
      <b/>
      <i/>
      <u/>
      <sz val="12"/>
      <name val="Times New Roman"/>
      <family val="1"/>
    </font>
    <font>
      <u/>
      <sz val="12"/>
      <name val="Times New Roman"/>
      <family val="1"/>
    </font>
    <font>
      <i/>
      <sz val="10"/>
      <color theme="1"/>
      <name val="Times New Roman"/>
      <family val="1"/>
    </font>
    <font>
      <i/>
      <sz val="9"/>
      <color theme="1"/>
      <name val="Times New Roman"/>
      <family val="1"/>
    </font>
    <font>
      <i/>
      <sz val="9"/>
      <name val="Times New Roman"/>
      <family val="1"/>
    </font>
    <font>
      <b/>
      <sz val="12"/>
      <color rgb="FF000000"/>
      <name val="Times New Roman"/>
      <family val="1"/>
    </font>
    <font>
      <i/>
      <sz val="12"/>
      <color rgb="FF000000"/>
      <name val="Times New Roman"/>
      <family val="1"/>
    </font>
    <font>
      <i/>
      <sz val="10"/>
      <name val="Arial"/>
      <family val="2"/>
    </font>
  </fonts>
  <fills count="6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55"/>
      </patternFill>
    </fill>
    <fill>
      <patternFill patternType="solid">
        <fgColor indexed="55"/>
        <bgColor indexed="64"/>
      </patternFill>
    </fill>
    <fill>
      <patternFill patternType="solid">
        <fgColor indexed="23"/>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solid">
        <fgColor indexed="26"/>
      </patternFill>
    </fill>
    <fill>
      <patternFill patternType="darkVertical"/>
    </fill>
    <fill>
      <patternFill patternType="solid">
        <fgColor indexed="54"/>
        <bgColor indexed="64"/>
      </patternFill>
    </fill>
    <fill>
      <patternFill patternType="solid">
        <fgColor indexed="50"/>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FFFF00"/>
        <bgColor indexed="64"/>
      </patternFill>
    </fill>
    <fill>
      <patternFill patternType="solid">
        <fgColor theme="0"/>
        <bgColor indexed="64"/>
      </patternFill>
    </fill>
    <fill>
      <patternFill patternType="solid">
        <fgColor indexed="22"/>
        <bgColor indexed="44"/>
      </patternFill>
    </fill>
    <fill>
      <patternFill patternType="solid">
        <fgColor indexed="9"/>
      </patternFill>
    </fill>
    <fill>
      <patternFill patternType="solid">
        <fgColor indexed="19"/>
      </patternFill>
    </fill>
    <fill>
      <patternFill patternType="solid">
        <fgColor indexed="54"/>
      </patternFill>
    </fill>
    <fill>
      <patternFill patternType="solid">
        <fgColor theme="0"/>
        <bgColor rgb="FF000000"/>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top style="double">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double">
        <color indexed="64"/>
      </right>
      <top/>
      <bottom/>
      <diagonal/>
    </border>
    <border>
      <left style="thin">
        <color indexed="64"/>
      </left>
      <right style="thin">
        <color indexed="64"/>
      </right>
      <top/>
      <bottom/>
      <diagonal/>
    </border>
    <border>
      <left/>
      <right/>
      <top style="thin">
        <color indexed="62"/>
      </top>
      <bottom style="double">
        <color indexed="62"/>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8"/>
      </top>
      <bottom style="thin">
        <color indexed="8"/>
      </bottom>
      <diagonal/>
    </border>
    <border>
      <left/>
      <right/>
      <top style="double">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ashed">
        <color indexed="64"/>
      </top>
      <bottom style="dashed">
        <color indexed="64"/>
      </bottom>
      <diagonal/>
    </border>
    <border>
      <left style="hair">
        <color indexed="64"/>
      </left>
      <right/>
      <top style="hair">
        <color indexed="64"/>
      </top>
      <bottom style="hair">
        <color indexed="64"/>
      </bottom>
      <diagonal/>
    </border>
    <border>
      <left style="thin">
        <color indexed="8"/>
      </left>
      <right style="thin">
        <color indexed="8"/>
      </right>
      <top/>
      <bottom style="hair">
        <color indexed="8"/>
      </bottom>
      <diagonal/>
    </border>
    <border>
      <left/>
      <right/>
      <top style="thin">
        <color indexed="64"/>
      </top>
      <bottom style="double">
        <color indexed="64"/>
      </bottom>
      <diagonal/>
    </border>
    <border>
      <left style="thin">
        <color auto="1"/>
      </left>
      <right style="thin">
        <color auto="1"/>
      </right>
      <top/>
      <bottom style="hair">
        <color auto="1"/>
      </bottom>
      <diagonal/>
    </border>
    <border>
      <left/>
      <right/>
      <top style="double">
        <color indexed="64"/>
      </top>
      <bottom style="double">
        <color indexed="64"/>
      </bottom>
      <diagonal/>
    </border>
    <border>
      <left/>
      <right style="thin">
        <color indexed="64"/>
      </right>
      <top/>
      <bottom/>
      <diagonal/>
    </border>
    <border>
      <left style="thin">
        <color indexed="64"/>
      </left>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323">
    <xf numFmtId="0" fontId="0" fillId="0" borderId="0"/>
    <xf numFmtId="173" fontId="22" fillId="0" borderId="0" applyFont="0" applyFill="0" applyBorder="0" applyAlignment="0" applyProtection="0"/>
    <xf numFmtId="0" fontId="19" fillId="0" borderId="0" applyNumberFormat="0" applyFill="0" applyBorder="0" applyAlignment="0" applyProtection="0"/>
    <xf numFmtId="0" fontId="23" fillId="0" borderId="0"/>
    <xf numFmtId="3" fontId="24" fillId="0" borderId="1"/>
    <xf numFmtId="171" fontId="25" fillId="0" borderId="2">
      <alignment horizontal="center"/>
      <protection hidden="1"/>
    </xf>
    <xf numFmtId="169" fontId="26" fillId="0" borderId="3" applyFont="0" applyBorder="0"/>
    <xf numFmtId="0" fontId="27" fillId="0" borderId="0"/>
    <xf numFmtId="174" fontId="8" fillId="0" borderId="0" applyFont="0" applyFill="0" applyBorder="0" applyAlignment="0" applyProtection="0"/>
    <xf numFmtId="175" fontId="8" fillId="0" borderId="0" applyFont="0" applyFill="0" applyBorder="0" applyAlignment="0" applyProtection="0"/>
    <xf numFmtId="270" fontId="206" fillId="0" borderId="0" applyFont="0" applyFill="0" applyBorder="0" applyAlignment="0" applyProtection="0"/>
    <xf numFmtId="271" fontId="206" fillId="0" borderId="0" applyFont="0" applyFill="0" applyBorder="0" applyAlignment="0" applyProtection="0"/>
    <xf numFmtId="0" fontId="8" fillId="0" borderId="0" applyNumberFormat="0" applyFill="0" applyBorder="0" applyAlignment="0" applyProtection="0"/>
    <xf numFmtId="0" fontId="28" fillId="0" borderId="0" applyFont="0" applyFill="0" applyBorder="0" applyAlignment="0" applyProtection="0"/>
    <xf numFmtId="0" fontId="29" fillId="0" borderId="4"/>
    <xf numFmtId="176" fontId="27" fillId="0" borderId="0" applyFont="0" applyFill="0" applyBorder="0" applyAlignment="0" applyProtection="0"/>
    <xf numFmtId="167" fontId="30" fillId="0" borderId="0" applyFont="0" applyFill="0" applyBorder="0" applyAlignment="0" applyProtection="0"/>
    <xf numFmtId="168" fontId="30" fillId="0" borderId="0" applyFont="0" applyFill="0" applyBorder="0" applyAlignment="0" applyProtection="0"/>
    <xf numFmtId="177" fontId="31" fillId="0" borderId="0" applyFont="0" applyFill="0" applyBorder="0" applyAlignment="0" applyProtection="0"/>
    <xf numFmtId="0" fontId="32"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33" fillId="0" borderId="0"/>
    <xf numFmtId="0" fontId="8" fillId="0" borderId="0" applyNumberFormat="0" applyFill="0" applyBorder="0" applyAlignment="0" applyProtection="0"/>
    <xf numFmtId="167" fontId="19" fillId="0" borderId="0" applyFont="0" applyFill="0" applyBorder="0" applyAlignment="0" applyProtection="0"/>
    <xf numFmtId="42" fontId="34" fillId="0" borderId="0" applyFont="0" applyFill="0" applyBorder="0" applyAlignment="0" applyProtection="0"/>
    <xf numFmtId="178" fontId="34" fillId="0" borderId="0" applyFont="0" applyFill="0" applyBorder="0" applyAlignment="0" applyProtection="0"/>
    <xf numFmtId="178" fontId="34" fillId="0" borderId="0" applyFont="0" applyFill="0" applyBorder="0" applyAlignment="0" applyProtection="0"/>
    <xf numFmtId="0" fontId="35" fillId="0" borderId="0"/>
    <xf numFmtId="0" fontId="35" fillId="0" borderId="0"/>
    <xf numFmtId="0" fontId="35" fillId="0" borderId="0"/>
    <xf numFmtId="179" fontId="19" fillId="0" borderId="0" applyFont="0" applyFill="0" applyBorder="0" applyAlignment="0" applyProtection="0"/>
    <xf numFmtId="42" fontId="34" fillId="0" borderId="0" applyFont="0" applyFill="0" applyBorder="0" applyAlignment="0" applyProtection="0"/>
    <xf numFmtId="0" fontId="36" fillId="0" borderId="0"/>
    <xf numFmtId="0" fontId="35"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27" fillId="0" borderId="0" applyNumberFormat="0" applyFill="0" applyBorder="0" applyAlignment="0" applyProtection="0"/>
    <xf numFmtId="0" fontId="36" fillId="0" borderId="0"/>
    <xf numFmtId="0" fontId="37" fillId="0" borderId="0">
      <alignment vertical="top"/>
    </xf>
    <xf numFmtId="0" fontId="37" fillId="0" borderId="0">
      <alignment vertical="top"/>
    </xf>
    <xf numFmtId="0" fontId="36" fillId="0" borderId="0"/>
    <xf numFmtId="0" fontId="37" fillId="0" borderId="0">
      <alignment vertical="top"/>
    </xf>
    <xf numFmtId="0" fontId="37" fillId="0" borderId="0">
      <alignment vertical="top"/>
    </xf>
    <xf numFmtId="0" fontId="27" fillId="0" borderId="0" applyNumberFormat="0" applyFill="0" applyBorder="0" applyAlignment="0" applyProtection="0"/>
    <xf numFmtId="42" fontId="34" fillId="0" borderId="0" applyFont="0" applyFill="0" applyBorder="0" applyAlignment="0" applyProtection="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36" fillId="0" borderId="0"/>
    <xf numFmtId="0" fontId="36" fillId="0" borderId="0"/>
    <xf numFmtId="0" fontId="35" fillId="0" borderId="0" applyFont="0" applyFill="0" applyBorder="0" applyAlignment="0" applyProtection="0"/>
    <xf numFmtId="0" fontId="35" fillId="0" borderId="0" applyFont="0" applyFill="0" applyBorder="0" applyAlignment="0" applyProtection="0"/>
    <xf numFmtId="0" fontId="36" fillId="0" borderId="0"/>
    <xf numFmtId="0" fontId="36" fillId="0" borderId="0"/>
    <xf numFmtId="0" fontId="35" fillId="0" borderId="0"/>
    <xf numFmtId="42" fontId="34" fillId="0" borderId="0" applyFont="0" applyFill="0" applyBorder="0" applyAlignment="0" applyProtection="0"/>
    <xf numFmtId="173" fontId="22" fillId="0" borderId="0" applyFont="0" applyFill="0" applyBorder="0" applyAlignment="0" applyProtection="0"/>
    <xf numFmtId="168" fontId="22" fillId="0" borderId="0" applyFont="0" applyFill="0" applyBorder="0" applyAlignment="0" applyProtection="0"/>
    <xf numFmtId="43"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1"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7" fontId="22"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43"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1"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43" fontId="34" fillId="0" borderId="0" applyFont="0" applyFill="0" applyBorder="0" applyAlignment="0" applyProtection="0"/>
    <xf numFmtId="168" fontId="22" fillId="0" borderId="0" applyFont="0" applyFill="0" applyBorder="0" applyAlignment="0" applyProtection="0"/>
    <xf numFmtId="43" fontId="34" fillId="0" borderId="0" applyFont="0" applyFill="0" applyBorder="0" applyAlignment="0" applyProtection="0"/>
    <xf numFmtId="41"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79"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41"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79"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3"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1"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7" fontId="22" fillId="0" borderId="0" applyFont="0" applyFill="0" applyBorder="0" applyAlignment="0" applyProtection="0"/>
    <xf numFmtId="173" fontId="22" fillId="0" borderId="0" applyFont="0" applyFill="0" applyBorder="0" applyAlignment="0" applyProtection="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8" fillId="0" borderId="0"/>
    <xf numFmtId="0" fontId="27" fillId="0" borderId="0" applyNumberForma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0" fontId="36" fillId="0" borderId="0"/>
    <xf numFmtId="42" fontId="34" fillId="0" borderId="0" applyFont="0" applyFill="0" applyBorder="0" applyAlignment="0" applyProtection="0"/>
    <xf numFmtId="42" fontId="34" fillId="0" borderId="0" applyFont="0" applyFill="0" applyBorder="0" applyAlignment="0" applyProtection="0"/>
    <xf numFmtId="167" fontId="22" fillId="0" borderId="0" applyFont="0" applyFill="0" applyBorder="0" applyAlignment="0" applyProtection="0"/>
    <xf numFmtId="41"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79"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3"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1"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3" fontId="22" fillId="0" borderId="0" applyFont="0" applyFill="0" applyBorder="0" applyAlignment="0" applyProtection="0"/>
    <xf numFmtId="168" fontId="2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27" fillId="0" borderId="0" applyNumberFormat="0" applyFill="0" applyBorder="0" applyAlignment="0" applyProtection="0"/>
    <xf numFmtId="0" fontId="36" fillId="0" borderId="0"/>
    <xf numFmtId="0" fontId="27" fillId="0" borderId="0" applyNumberFormat="0" applyFill="0" applyBorder="0" applyAlignment="0" applyProtection="0"/>
    <xf numFmtId="185" fontId="39" fillId="0" borderId="0" applyFont="0" applyFill="0" applyBorder="0" applyAlignment="0" applyProtection="0"/>
    <xf numFmtId="186" fontId="40" fillId="0" borderId="0" applyFont="0" applyFill="0" applyBorder="0" applyAlignment="0" applyProtection="0"/>
    <xf numFmtId="187" fontId="40" fillId="0" borderId="0" applyFont="0" applyFill="0" applyBorder="0" applyAlignment="0" applyProtection="0"/>
    <xf numFmtId="0" fontId="41" fillId="0" borderId="0"/>
    <xf numFmtId="0" fontId="41" fillId="0" borderId="0"/>
    <xf numFmtId="0" fontId="41" fillId="0" borderId="0"/>
    <xf numFmtId="1" fontId="42" fillId="0" borderId="1" applyBorder="0" applyAlignment="0">
      <alignment horizontal="center"/>
    </xf>
    <xf numFmtId="0" fontId="35" fillId="0" borderId="0"/>
    <xf numFmtId="0" fontId="43" fillId="0" borderId="0"/>
    <xf numFmtId="0" fontId="44" fillId="0" borderId="0"/>
    <xf numFmtId="3" fontId="24" fillId="0" borderId="1"/>
    <xf numFmtId="3" fontId="24" fillId="0" borderId="1"/>
    <xf numFmtId="0" fontId="45" fillId="2" borderId="0"/>
    <xf numFmtId="0" fontId="45" fillId="2" borderId="0"/>
    <xf numFmtId="0" fontId="45" fillId="2" borderId="0"/>
    <xf numFmtId="185" fontId="39" fillId="0" borderId="0" applyFont="0" applyFill="0" applyBorder="0" applyAlignment="0" applyProtection="0"/>
    <xf numFmtId="185" fontId="39" fillId="0" borderId="0" applyFont="0" applyFill="0" applyBorder="0" applyAlignment="0" applyProtection="0"/>
    <xf numFmtId="185" fontId="39" fillId="0" borderId="0" applyFont="0" applyFill="0" applyBorder="0" applyAlignment="0" applyProtection="0"/>
    <xf numFmtId="0" fontId="45" fillId="2" borderId="0"/>
    <xf numFmtId="0" fontId="45" fillId="2" borderId="0"/>
    <xf numFmtId="0" fontId="45" fillId="2" borderId="0"/>
    <xf numFmtId="0" fontId="45" fillId="2" borderId="0"/>
    <xf numFmtId="0" fontId="45" fillId="2" borderId="0"/>
    <xf numFmtId="0" fontId="46" fillId="2" borderId="0"/>
    <xf numFmtId="0" fontId="46" fillId="2" borderId="0"/>
    <xf numFmtId="0" fontId="46" fillId="2" borderId="0"/>
    <xf numFmtId="0" fontId="46" fillId="2" borderId="0"/>
    <xf numFmtId="0" fontId="46" fillId="2" borderId="0"/>
    <xf numFmtId="0" fontId="46" fillId="2" borderId="0"/>
    <xf numFmtId="0" fontId="45" fillId="2" borderId="0"/>
    <xf numFmtId="185" fontId="39" fillId="0" borderId="0" applyFont="0" applyFill="0" applyBorder="0" applyAlignment="0" applyProtection="0"/>
    <xf numFmtId="185" fontId="39" fillId="0" borderId="0" applyFont="0" applyFill="0" applyBorder="0" applyAlignment="0" applyProtection="0"/>
    <xf numFmtId="0" fontId="19" fillId="2" borderId="0"/>
    <xf numFmtId="0" fontId="46" fillId="2" borderId="0"/>
    <xf numFmtId="0" fontId="46" fillId="2" borderId="0"/>
    <xf numFmtId="0" fontId="46" fillId="2" borderId="0"/>
    <xf numFmtId="0" fontId="46" fillId="2" borderId="0"/>
    <xf numFmtId="0" fontId="46" fillId="2" borderId="0"/>
    <xf numFmtId="0" fontId="46" fillId="2" borderId="0"/>
    <xf numFmtId="0" fontId="47" fillId="0" borderId="0" applyFont="0" applyFill="0" applyBorder="0" applyAlignment="0">
      <alignment horizontal="left"/>
    </xf>
    <xf numFmtId="0" fontId="46" fillId="2" borderId="0"/>
    <xf numFmtId="0" fontId="46" fillId="2" borderId="0"/>
    <xf numFmtId="0" fontId="45" fillId="2" borderId="0"/>
    <xf numFmtId="185" fontId="39" fillId="0" borderId="0" applyFont="0" applyFill="0" applyBorder="0" applyAlignment="0" applyProtection="0"/>
    <xf numFmtId="0" fontId="45" fillId="2" borderId="0"/>
    <xf numFmtId="0" fontId="45" fillId="2" borderId="0"/>
    <xf numFmtId="0" fontId="45" fillId="2" borderId="0"/>
    <xf numFmtId="0" fontId="45" fillId="2" borderId="0"/>
    <xf numFmtId="0" fontId="48" fillId="0" borderId="1" applyNumberFormat="0" applyFont="0" applyBorder="0">
      <alignment horizontal="left" indent="2"/>
    </xf>
    <xf numFmtId="0" fontId="47" fillId="0" borderId="0" applyFont="0" applyFill="0" applyBorder="0" applyAlignment="0">
      <alignment horizontal="left"/>
    </xf>
    <xf numFmtId="0" fontId="49" fillId="0" borderId="5" applyNumberFormat="0" applyFont="0" applyFill="0" applyBorder="0" applyAlignment="0">
      <alignment horizontal="center"/>
    </xf>
    <xf numFmtId="0" fontId="50" fillId="3" borderId="6" applyFont="0" applyFill="0" applyAlignment="0">
      <alignment vertical="center" wrapText="1"/>
    </xf>
    <xf numFmtId="9" fontId="51" fillId="0" borderId="0" applyBorder="0" applyAlignment="0" applyProtection="0"/>
    <xf numFmtId="0" fontId="52" fillId="2" borderId="0"/>
    <xf numFmtId="0" fontId="52" fillId="2" borderId="0"/>
    <xf numFmtId="0" fontId="52" fillId="2" borderId="0"/>
    <xf numFmtId="0" fontId="52" fillId="2" borderId="0"/>
    <xf numFmtId="0" fontId="46" fillId="2" borderId="0"/>
    <xf numFmtId="0" fontId="46" fillId="2" borderId="0"/>
    <xf numFmtId="0" fontId="46" fillId="2" borderId="0"/>
    <xf numFmtId="0" fontId="46" fillId="2" borderId="0"/>
    <xf numFmtId="0" fontId="46" fillId="2" borderId="0"/>
    <xf numFmtId="0" fontId="46" fillId="2" borderId="0"/>
    <xf numFmtId="0" fontId="19"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52" fillId="2" borderId="0"/>
    <xf numFmtId="0" fontId="52" fillId="2" borderId="0"/>
    <xf numFmtId="0" fontId="52" fillId="2" borderId="0"/>
    <xf numFmtId="0" fontId="52" fillId="2" borderId="0"/>
    <xf numFmtId="0" fontId="48" fillId="0" borderId="1" applyNumberFormat="0" applyFont="0" applyBorder="0" applyAlignment="0">
      <alignment horizontal="center"/>
    </xf>
    <xf numFmtId="0" fontId="19" fillId="0" borderId="0"/>
    <xf numFmtId="0" fontId="44" fillId="4"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1" fillId="4" borderId="0" applyNumberFormat="0" applyBorder="0" applyAlignment="0" applyProtection="0"/>
    <xf numFmtId="0" fontId="44" fillId="10" borderId="0" applyNumberFormat="0" applyBorder="0" applyAlignment="0" applyProtection="0"/>
    <xf numFmtId="0" fontId="1" fillId="5" borderId="0" applyNumberFormat="0" applyBorder="0" applyAlignment="0" applyProtection="0"/>
    <xf numFmtId="0" fontId="44" fillId="11" borderId="0" applyNumberFormat="0" applyBorder="0" applyAlignment="0" applyProtection="0"/>
    <xf numFmtId="0" fontId="1" fillId="6" borderId="0" applyNumberFormat="0" applyBorder="0" applyAlignment="0" applyProtection="0"/>
    <xf numFmtId="0" fontId="44" fillId="12" borderId="0" applyNumberFormat="0" applyBorder="0" applyAlignment="0" applyProtection="0"/>
    <xf numFmtId="0" fontId="1" fillId="7" borderId="0" applyNumberFormat="0" applyBorder="0" applyAlignment="0" applyProtection="0"/>
    <xf numFmtId="0" fontId="44" fillId="13" borderId="0" applyNumberFormat="0" applyBorder="0" applyAlignment="0" applyProtection="0"/>
    <xf numFmtId="0" fontId="1" fillId="8" borderId="0" applyNumberFormat="0" applyBorder="0" applyAlignment="0" applyProtection="0"/>
    <xf numFmtId="0" fontId="44" fillId="14" borderId="0" applyNumberFormat="0" applyBorder="0" applyAlignment="0" applyProtection="0"/>
    <xf numFmtId="0" fontId="1" fillId="9" borderId="0" applyNumberFormat="0" applyBorder="0" applyAlignment="0" applyProtection="0"/>
    <xf numFmtId="0" fontId="44" fillId="15" borderId="0" applyNumberFormat="0" applyBorder="0" applyAlignment="0" applyProtection="0"/>
    <xf numFmtId="0" fontId="8" fillId="0" borderId="0"/>
    <xf numFmtId="0" fontId="53" fillId="2" borderId="0"/>
    <xf numFmtId="0" fontId="53" fillId="2" borderId="0"/>
    <xf numFmtId="0" fontId="53" fillId="2" borderId="0"/>
    <xf numFmtId="0" fontId="53" fillId="2" borderId="0"/>
    <xf numFmtId="0" fontId="46" fillId="2" borderId="0"/>
    <xf numFmtId="0" fontId="46" fillId="2" borderId="0"/>
    <xf numFmtId="0" fontId="46" fillId="2" borderId="0"/>
    <xf numFmtId="0" fontId="46" fillId="2" borderId="0"/>
    <xf numFmtId="0" fontId="46" fillId="2" borderId="0"/>
    <xf numFmtId="0" fontId="46" fillId="2" borderId="0"/>
    <xf numFmtId="0" fontId="19"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53" fillId="2" borderId="0"/>
    <xf numFmtId="0" fontId="53" fillId="2" borderId="0"/>
    <xf numFmtId="0" fontId="53" fillId="2" borderId="0"/>
    <xf numFmtId="0" fontId="54" fillId="0" borderId="0">
      <alignment wrapText="1"/>
    </xf>
    <xf numFmtId="0" fontId="54" fillId="0" borderId="0">
      <alignment wrapText="1"/>
    </xf>
    <xf numFmtId="0" fontId="54" fillId="0" borderId="0">
      <alignment wrapText="1"/>
    </xf>
    <xf numFmtId="0" fontId="54"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19"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54" fillId="0" borderId="0">
      <alignment wrapText="1"/>
    </xf>
    <xf numFmtId="0" fontId="54" fillId="0" borderId="0">
      <alignment wrapText="1"/>
    </xf>
    <xf numFmtId="0" fontId="54" fillId="0" borderId="0">
      <alignment wrapText="1"/>
    </xf>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7" borderId="0" applyNumberFormat="0" applyBorder="0" applyAlignment="0" applyProtection="0"/>
    <xf numFmtId="0" fontId="44" fillId="16" borderId="0" applyNumberFormat="0" applyBorder="0" applyAlignment="0" applyProtection="0"/>
    <xf numFmtId="0" fontId="44" fillId="19" borderId="0" applyNumberFormat="0" applyBorder="0" applyAlignment="0" applyProtection="0"/>
    <xf numFmtId="0" fontId="1" fillId="16" borderId="0" applyNumberFormat="0" applyBorder="0" applyAlignment="0" applyProtection="0"/>
    <xf numFmtId="0" fontId="44" fillId="20" borderId="0" applyNumberFormat="0" applyBorder="0" applyAlignment="0" applyProtection="0"/>
    <xf numFmtId="0" fontId="1" fillId="17" borderId="0" applyNumberFormat="0" applyBorder="0" applyAlignment="0" applyProtection="0"/>
    <xf numFmtId="0" fontId="44" fillId="21" borderId="0" applyNumberFormat="0" applyBorder="0" applyAlignment="0" applyProtection="0"/>
    <xf numFmtId="0" fontId="1" fillId="18" borderId="0" applyNumberFormat="0" applyBorder="0" applyAlignment="0" applyProtection="0"/>
    <xf numFmtId="0" fontId="44" fillId="22" borderId="0" applyNumberFormat="0" applyBorder="0" applyAlignment="0" applyProtection="0"/>
    <xf numFmtId="0" fontId="1" fillId="7" borderId="0" applyNumberFormat="0" applyBorder="0" applyAlignment="0" applyProtection="0"/>
    <xf numFmtId="0" fontId="44" fillId="13" borderId="0" applyNumberFormat="0" applyBorder="0" applyAlignment="0" applyProtection="0"/>
    <xf numFmtId="0" fontId="1" fillId="16" borderId="0" applyNumberFormat="0" applyBorder="0" applyAlignment="0" applyProtection="0"/>
    <xf numFmtId="0" fontId="44" fillId="20" borderId="0" applyNumberFormat="0" applyBorder="0" applyAlignment="0" applyProtection="0"/>
    <xf numFmtId="0" fontId="1" fillId="19" borderId="0" applyNumberFormat="0" applyBorder="0" applyAlignment="0" applyProtection="0"/>
    <xf numFmtId="0" fontId="44" fillId="23" borderId="0" applyNumberFormat="0" applyBorder="0" applyAlignment="0" applyProtection="0"/>
    <xf numFmtId="169" fontId="55" fillId="0" borderId="7" applyNumberFormat="0" applyFont="0" applyBorder="0" applyAlignment="0">
      <alignment horizontal="center"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6" fillId="2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7" fillId="24" borderId="0" applyNumberFormat="0" applyBorder="0" applyAlignment="0" applyProtection="0"/>
    <xf numFmtId="0" fontId="56" fillId="28" borderId="0" applyNumberFormat="0" applyBorder="0" applyAlignment="0" applyProtection="0"/>
    <xf numFmtId="0" fontId="57" fillId="17" borderId="0" applyNumberFormat="0" applyBorder="0" applyAlignment="0" applyProtection="0"/>
    <xf numFmtId="0" fontId="56" fillId="21" borderId="0" applyNumberFormat="0" applyBorder="0" applyAlignment="0" applyProtection="0"/>
    <xf numFmtId="0" fontId="57" fillId="18" borderId="0" applyNumberFormat="0" applyBorder="0" applyAlignment="0" applyProtection="0"/>
    <xf numFmtId="0" fontId="56" fillId="22" borderId="0" applyNumberFormat="0" applyBorder="0" applyAlignment="0" applyProtection="0"/>
    <xf numFmtId="0" fontId="57" fillId="25" borderId="0" applyNumberFormat="0" applyBorder="0" applyAlignment="0" applyProtection="0"/>
    <xf numFmtId="0" fontId="56" fillId="29" borderId="0" applyNumberFormat="0" applyBorder="0" applyAlignment="0" applyProtection="0"/>
    <xf numFmtId="0" fontId="57" fillId="26" borderId="0" applyNumberFormat="0" applyBorder="0" applyAlignment="0" applyProtection="0"/>
    <xf numFmtId="0" fontId="56" fillId="30" borderId="0" applyNumberFormat="0" applyBorder="0" applyAlignment="0" applyProtection="0"/>
    <xf numFmtId="0" fontId="57" fillId="27" borderId="0" applyNumberFormat="0" applyBorder="0" applyAlignment="0" applyProtection="0"/>
    <xf numFmtId="0" fontId="56" fillId="31" borderId="0" applyNumberFormat="0" applyBorder="0" applyAlignment="0" applyProtection="0"/>
    <xf numFmtId="0" fontId="58" fillId="0" borderId="0"/>
    <xf numFmtId="0" fontId="58" fillId="0" borderId="0"/>
    <xf numFmtId="0" fontId="57" fillId="32"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35" borderId="0" applyNumberFormat="0" applyBorder="0" applyAlignment="0" applyProtection="0"/>
    <xf numFmtId="0" fontId="57" fillId="36" borderId="0" applyNumberFormat="0" applyBorder="0" applyAlignment="0" applyProtection="0"/>
    <xf numFmtId="0" fontId="56" fillId="37" borderId="0" applyNumberFormat="0" applyBorder="0" applyAlignment="0" applyProtection="0"/>
    <xf numFmtId="0" fontId="57" fillId="25" borderId="0" applyNumberFormat="0" applyBorder="0" applyAlignment="0" applyProtection="0"/>
    <xf numFmtId="0" fontId="56" fillId="29" borderId="0" applyNumberFormat="0" applyBorder="0" applyAlignment="0" applyProtection="0"/>
    <xf numFmtId="0" fontId="57" fillId="26" borderId="0" applyNumberFormat="0" applyBorder="0" applyAlignment="0" applyProtection="0"/>
    <xf numFmtId="0" fontId="56" fillId="30" borderId="0" applyNumberFormat="0" applyBorder="0" applyAlignment="0" applyProtection="0"/>
    <xf numFmtId="0" fontId="57" fillId="38" borderId="0" applyNumberFormat="0" applyBorder="0" applyAlignment="0" applyProtection="0"/>
    <xf numFmtId="0" fontId="56" fillId="39" borderId="0" applyNumberFormat="0" applyBorder="0" applyAlignment="0" applyProtection="0"/>
    <xf numFmtId="185" fontId="59" fillId="0" borderId="0" applyFont="0" applyFill="0" applyBorder="0" applyAlignment="0" applyProtection="0"/>
    <xf numFmtId="0" fontId="60" fillId="0" borderId="0" applyFont="0" applyFill="0" applyBorder="0" applyAlignment="0" applyProtection="0"/>
    <xf numFmtId="188" fontId="22" fillId="0" borderId="0" applyFont="0" applyFill="0" applyBorder="0" applyAlignment="0" applyProtection="0"/>
    <xf numFmtId="189" fontId="59" fillId="0" borderId="0" applyFont="0" applyFill="0" applyBorder="0" applyAlignment="0" applyProtection="0"/>
    <xf numFmtId="0" fontId="60" fillId="0" borderId="0" applyFont="0" applyFill="0" applyBorder="0" applyAlignment="0" applyProtection="0"/>
    <xf numFmtId="190" fontId="8" fillId="0" borderId="0" applyFont="0" applyFill="0" applyBorder="0" applyAlignment="0" applyProtection="0"/>
    <xf numFmtId="0" fontId="56" fillId="32" borderId="0" applyNumberFormat="0" applyBorder="0" applyAlignment="0" applyProtection="0"/>
    <xf numFmtId="0" fontId="56" fillId="34" borderId="0" applyNumberFormat="0" applyBorder="0" applyAlignment="0" applyProtection="0"/>
    <xf numFmtId="0" fontId="56" fillId="36"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38" borderId="0" applyNumberFormat="0" applyBorder="0" applyAlignment="0" applyProtection="0"/>
    <xf numFmtId="0" fontId="61" fillId="0" borderId="0">
      <alignment horizontal="center" wrapText="1"/>
      <protection locked="0"/>
    </xf>
    <xf numFmtId="0" fontId="62" fillId="0" borderId="0" applyNumberFormat="0" applyBorder="0" applyAlignment="0">
      <alignment horizontal="center"/>
    </xf>
    <xf numFmtId="169" fontId="19" fillId="0" borderId="8" applyFont="0" applyAlignment="0">
      <alignment horizontal="right"/>
    </xf>
    <xf numFmtId="191" fontId="59" fillId="0" borderId="0" applyFont="0" applyFill="0" applyBorder="0" applyAlignment="0" applyProtection="0"/>
    <xf numFmtId="0" fontId="60" fillId="0" borderId="0" applyFont="0" applyFill="0" applyBorder="0" applyAlignment="0" applyProtection="0"/>
    <xf numFmtId="191" fontId="63" fillId="0" borderId="0" applyFont="0" applyFill="0" applyBorder="0" applyAlignment="0" applyProtection="0"/>
    <xf numFmtId="192" fontId="59" fillId="0" borderId="0" applyFont="0" applyFill="0" applyBorder="0" applyAlignment="0" applyProtection="0"/>
    <xf numFmtId="0" fontId="60" fillId="0" borderId="0" applyFont="0" applyFill="0" applyBorder="0" applyAlignment="0" applyProtection="0"/>
    <xf numFmtId="192" fontId="63" fillId="0" borderId="0" applyFont="0" applyFill="0" applyBorder="0" applyAlignment="0" applyProtection="0"/>
    <xf numFmtId="0" fontId="64" fillId="40" borderId="9" applyNumberFormat="0" applyAlignment="0" applyProtection="0"/>
    <xf numFmtId="173" fontId="22" fillId="0" borderId="0" applyFont="0" applyFill="0" applyBorder="0" applyAlignment="0" applyProtection="0"/>
    <xf numFmtId="0" fontId="65" fillId="5" borderId="0" applyNumberFormat="0" applyBorder="0" applyAlignment="0" applyProtection="0"/>
    <xf numFmtId="0" fontId="153" fillId="11" borderId="0" applyNumberFormat="0" applyBorder="0" applyAlignment="0" applyProtection="0"/>
    <xf numFmtId="0" fontId="66" fillId="0" borderId="0"/>
    <xf numFmtId="0" fontId="67" fillId="40" borderId="10" applyNumberFormat="0" applyAlignment="0" applyProtection="0"/>
    <xf numFmtId="0" fontId="68" fillId="0" borderId="0" applyNumberFormat="0" applyFill="0" applyBorder="0" applyAlignment="0" applyProtection="0"/>
    <xf numFmtId="0" fontId="60" fillId="0" borderId="0"/>
    <xf numFmtId="0" fontId="31" fillId="0" borderId="0"/>
    <xf numFmtId="0" fontId="59" fillId="0" borderId="0"/>
    <xf numFmtId="0" fontId="60" fillId="0" borderId="0"/>
    <xf numFmtId="0" fontId="69" fillId="0" borderId="0"/>
    <xf numFmtId="0" fontId="70" fillId="0" borderId="0"/>
    <xf numFmtId="0" fontId="71" fillId="0" borderId="0"/>
    <xf numFmtId="0" fontId="72" fillId="0" borderId="0"/>
    <xf numFmtId="193" fontId="19" fillId="0" borderId="0" applyFill="0" applyBorder="0" applyAlignment="0"/>
    <xf numFmtId="221" fontId="8" fillId="0" borderId="0" applyFill="0" applyBorder="0" applyAlignment="0"/>
    <xf numFmtId="221" fontId="8" fillId="0" borderId="0" applyFill="0" applyBorder="0" applyAlignment="0"/>
    <xf numFmtId="221" fontId="8" fillId="0" borderId="0" applyFill="0" applyBorder="0" applyAlignment="0"/>
    <xf numFmtId="272" fontId="37" fillId="0" borderId="0" applyFill="0" applyBorder="0" applyAlignment="0"/>
    <xf numFmtId="194" fontId="73" fillId="0" borderId="0" applyFill="0" applyBorder="0" applyAlignment="0"/>
    <xf numFmtId="195" fontId="73" fillId="0" borderId="0" applyFill="0" applyBorder="0" applyAlignment="0"/>
    <xf numFmtId="196" fontId="73" fillId="0" borderId="0" applyFill="0" applyBorder="0" applyAlignment="0"/>
    <xf numFmtId="197" fontId="8" fillId="0" borderId="0" applyFill="0" applyBorder="0" applyAlignment="0"/>
    <xf numFmtId="198" fontId="73" fillId="0" borderId="0" applyFill="0" applyBorder="0" applyAlignment="0"/>
    <xf numFmtId="199" fontId="73" fillId="0" borderId="0" applyFill="0" applyBorder="0" applyAlignment="0"/>
    <xf numFmtId="194" fontId="73" fillId="0" borderId="0" applyFill="0" applyBorder="0" applyAlignment="0"/>
    <xf numFmtId="0" fontId="74" fillId="40" borderId="10" applyNumberFormat="0" applyAlignment="0" applyProtection="0"/>
    <xf numFmtId="0" fontId="67" fillId="2" borderId="10" applyNumberFormat="0" applyAlignment="0" applyProtection="0"/>
    <xf numFmtId="0" fontId="75" fillId="0" borderId="0"/>
    <xf numFmtId="200" fontId="76" fillId="0" borderId="4" applyBorder="0"/>
    <xf numFmtId="200" fontId="77" fillId="0" borderId="8">
      <protection locked="0"/>
    </xf>
    <xf numFmtId="201" fontId="34" fillId="0" borderId="0" applyFont="0" applyFill="0" applyBorder="0" applyAlignment="0" applyProtection="0"/>
    <xf numFmtId="202" fontId="78" fillId="0" borderId="8"/>
    <xf numFmtId="0" fontId="79" fillId="41" borderId="11" applyNumberFormat="0" applyAlignment="0" applyProtection="0"/>
    <xf numFmtId="0" fontId="197" fillId="42" borderId="11" applyNumberFormat="0" applyAlignment="0" applyProtection="0"/>
    <xf numFmtId="169" fontId="80" fillId="0" borderId="0" applyFont="0" applyFill="0" applyBorder="0" applyAlignment="0" applyProtection="0"/>
    <xf numFmtId="1" fontId="81" fillId="0" borderId="12" applyBorder="0"/>
    <xf numFmtId="43" fontId="214" fillId="0" borderId="0" applyFont="0" applyFill="0" applyBorder="0" applyAlignment="0" applyProtection="0"/>
    <xf numFmtId="203" fontId="82" fillId="0" borderId="0"/>
    <xf numFmtId="203" fontId="82" fillId="0" borderId="0"/>
    <xf numFmtId="203" fontId="82" fillId="0" borderId="0"/>
    <xf numFmtId="203" fontId="82" fillId="0" borderId="0"/>
    <xf numFmtId="203" fontId="82" fillId="0" borderId="0"/>
    <xf numFmtId="203" fontId="82" fillId="0" borderId="0"/>
    <xf numFmtId="203" fontId="82" fillId="0" borderId="0"/>
    <xf numFmtId="203" fontId="82" fillId="0" borderId="0"/>
    <xf numFmtId="41" fontId="8" fillId="0" borderId="0" applyFont="0" applyFill="0" applyBorder="0" applyAlignment="0" applyProtection="0"/>
    <xf numFmtId="41" fontId="8" fillId="0" borderId="0" applyFont="0" applyFill="0" applyBorder="0" applyAlignment="0" applyProtection="0"/>
    <xf numFmtId="41" fontId="44" fillId="0" borderId="0" applyFont="0" applyFill="0" applyBorder="0" applyAlignment="0" applyProtection="0"/>
    <xf numFmtId="41" fontId="8" fillId="0" borderId="0" applyFont="0" applyFill="0" applyBorder="0" applyAlignment="0" applyProtection="0"/>
    <xf numFmtId="198" fontId="73" fillId="0" borderId="0" applyFont="0" applyFill="0" applyBorder="0" applyAlignment="0" applyProtection="0"/>
    <xf numFmtId="49" fontId="83" fillId="0" borderId="13" applyNumberFormat="0" applyFont="0" applyFill="0" applyBorder="0" applyProtection="0">
      <alignment horizontal="center" vertical="center" wrapText="1"/>
    </xf>
    <xf numFmtId="0" fontId="19" fillId="0" borderId="14" applyNumberFormat="0" applyBorder="0">
      <alignment horizontal="center" vertical="center" wrapText="1"/>
    </xf>
    <xf numFmtId="204" fontId="31" fillId="0" borderId="8" applyFont="0" applyAlignment="0">
      <alignment horizontal="center"/>
    </xf>
    <xf numFmtId="43" fontId="8"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170" fontId="84"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5"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205"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15" fillId="0" borderId="0" applyFont="0" applyFill="0" applyBorder="0" applyAlignment="0" applyProtection="0"/>
    <xf numFmtId="0" fontId="44"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176" fontId="214" fillId="0" borderId="0" applyFont="0" applyFill="0" applyBorder="0" applyAlignment="0" applyProtection="0"/>
    <xf numFmtId="43" fontId="8" fillId="0" borderId="0" applyFont="0" applyFill="0" applyBorder="0" applyAlignment="0" applyProtection="0"/>
    <xf numFmtId="174" fontId="214" fillId="0" borderId="0" applyFont="0" applyFill="0" applyBorder="0" applyAlignment="0" applyProtection="0"/>
    <xf numFmtId="0" fontId="214"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171" fontId="214" fillId="0" borderId="0" applyFont="0" applyFill="0" applyBorder="0" applyAlignment="0" applyProtection="0"/>
    <xf numFmtId="43" fontId="8" fillId="0" borderId="0" applyFont="0" applyFill="0" applyBorder="0" applyAlignment="0" applyProtection="0"/>
    <xf numFmtId="43" fontId="215"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7" fontId="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3"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44" fillId="0" borderId="0" applyFont="0" applyFill="0" applyBorder="0" applyAlignment="0" applyProtection="0"/>
    <xf numFmtId="170" fontId="215" fillId="0" borderId="0" applyFont="0" applyFill="0" applyBorder="0" applyAlignment="0" applyProtection="0"/>
    <xf numFmtId="208" fontId="19"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2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9" fontId="35" fillId="0" borderId="0"/>
    <xf numFmtId="43" fontId="19"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210" fontId="19" fillId="0" borderId="5">
      <alignment vertical="center" wrapText="1"/>
    </xf>
    <xf numFmtId="0" fontId="86" fillId="0" borderId="0">
      <alignment horizontal="center"/>
    </xf>
    <xf numFmtId="0" fontId="87" fillId="0" borderId="0" applyNumberFormat="0" applyAlignment="0">
      <alignment horizontal="left"/>
    </xf>
    <xf numFmtId="211" fontId="31" fillId="0" borderId="0" applyFont="0" applyFill="0" applyBorder="0" applyAlignment="0" applyProtection="0"/>
    <xf numFmtId="212" fontId="88" fillId="0" borderId="0">
      <protection locked="0"/>
    </xf>
    <xf numFmtId="213" fontId="88" fillId="0" borderId="0">
      <protection locked="0"/>
    </xf>
    <xf numFmtId="214" fontId="89" fillId="0" borderId="15">
      <protection locked="0"/>
    </xf>
    <xf numFmtId="215" fontId="88" fillId="0" borderId="0">
      <protection locked="0"/>
    </xf>
    <xf numFmtId="216" fontId="88" fillId="0" borderId="0">
      <protection locked="0"/>
    </xf>
    <xf numFmtId="215" fontId="88" fillId="0" borderId="0" applyNumberFormat="0">
      <protection locked="0"/>
    </xf>
    <xf numFmtId="215" fontId="88" fillId="0" borderId="0">
      <protection locked="0"/>
    </xf>
    <xf numFmtId="200" fontId="90" fillId="0" borderId="2"/>
    <xf numFmtId="217" fontId="90" fillId="0" borderId="2"/>
    <xf numFmtId="194" fontId="73" fillId="0" borderId="0" applyFont="0" applyFill="0" applyBorder="0" applyAlignment="0" applyProtection="0"/>
    <xf numFmtId="44" fontId="10" fillId="0" borderId="0" applyFont="0" applyFill="0" applyBorder="0" applyAlignment="0" applyProtection="0"/>
    <xf numFmtId="218" fontId="8" fillId="0" borderId="0" applyFont="0" applyFill="0" applyBorder="0" applyAlignment="0" applyProtection="0"/>
    <xf numFmtId="218" fontId="8" fillId="0" borderId="0" applyFont="0" applyFill="0" applyBorder="0" applyAlignment="0" applyProtection="0"/>
    <xf numFmtId="273" fontId="8" fillId="0" borderId="0" applyFont="0" applyFill="0" applyBorder="0" applyAlignment="0" applyProtection="0"/>
    <xf numFmtId="219" fontId="35" fillId="0" borderId="0"/>
    <xf numFmtId="200" fontId="25" fillId="0" borderId="2">
      <alignment horizontal="center"/>
      <protection hidden="1"/>
    </xf>
    <xf numFmtId="220" fontId="91" fillId="0" borderId="2">
      <alignment horizontal="center"/>
      <protection hidden="1"/>
    </xf>
    <xf numFmtId="221" fontId="19" fillId="0" borderId="16"/>
    <xf numFmtId="0" fontId="8" fillId="0" borderId="0" applyFont="0" applyFill="0" applyBorder="0" applyAlignment="0" applyProtection="0"/>
    <xf numFmtId="0" fontId="8" fillId="0" borderId="0" applyFont="0" applyFill="0" applyBorder="0" applyAlignment="0" applyProtection="0"/>
    <xf numFmtId="14" fontId="37" fillId="0" borderId="0" applyFill="0" applyBorder="0" applyAlignment="0"/>
    <xf numFmtId="0" fontId="92" fillId="0" borderId="0" applyProtection="0"/>
    <xf numFmtId="3" fontId="93" fillId="0" borderId="17">
      <alignment horizontal="left" vertical="top" wrapText="1"/>
    </xf>
    <xf numFmtId="222" fontId="19" fillId="0" borderId="0"/>
    <xf numFmtId="223" fontId="27" fillId="0" borderId="1"/>
    <xf numFmtId="224" fontId="35" fillId="0" borderId="0"/>
    <xf numFmtId="225" fontId="27" fillId="0" borderId="0"/>
    <xf numFmtId="41" fontId="94" fillId="0" borderId="0" applyFont="0" applyFill="0" applyBorder="0" applyAlignment="0" applyProtection="0"/>
    <xf numFmtId="43" fontId="94" fillId="0" borderId="0" applyFont="0" applyFill="0" applyBorder="0" applyAlignment="0" applyProtection="0"/>
    <xf numFmtId="226" fontId="8" fillId="0" borderId="0" applyFont="0" applyFill="0" applyBorder="0" applyAlignment="0" applyProtection="0"/>
    <xf numFmtId="227" fontId="94" fillId="0" borderId="0" applyFont="0" applyFill="0" applyBorder="0" applyAlignment="0" applyProtection="0"/>
    <xf numFmtId="226" fontId="8" fillId="0" borderId="0" applyFont="0" applyFill="0" applyBorder="0" applyAlignment="0" applyProtection="0"/>
    <xf numFmtId="226" fontId="8" fillId="0" borderId="0" applyFont="0" applyFill="0" applyBorder="0" applyAlignment="0" applyProtection="0"/>
    <xf numFmtId="226" fontId="8" fillId="0" borderId="0" applyFont="0" applyFill="0" applyBorder="0" applyAlignment="0" applyProtection="0"/>
    <xf numFmtId="226" fontId="8" fillId="0" borderId="0" applyFont="0" applyFill="0" applyBorder="0" applyAlignment="0" applyProtection="0"/>
    <xf numFmtId="167" fontId="94" fillId="0" borderId="0" applyFont="0" applyFill="0" applyBorder="0" applyAlignment="0" applyProtection="0"/>
    <xf numFmtId="41" fontId="94" fillId="0" borderId="0" applyFont="0" applyFill="0" applyBorder="0" applyAlignment="0" applyProtection="0"/>
    <xf numFmtId="226" fontId="8" fillId="0" borderId="0" applyFont="0" applyFill="0" applyBorder="0" applyAlignment="0" applyProtection="0"/>
    <xf numFmtId="226" fontId="8" fillId="0" borderId="0" applyFont="0" applyFill="0" applyBorder="0" applyAlignment="0" applyProtection="0"/>
    <xf numFmtId="228" fontId="19" fillId="0" borderId="0" applyFont="0" applyFill="0" applyBorder="0" applyAlignment="0" applyProtection="0"/>
    <xf numFmtId="228" fontId="19" fillId="0" borderId="0" applyFont="0" applyFill="0" applyBorder="0" applyAlignment="0" applyProtection="0"/>
    <xf numFmtId="229" fontId="19" fillId="0" borderId="0" applyFont="0" applyFill="0" applyBorder="0" applyAlignment="0" applyProtection="0"/>
    <xf numFmtId="229" fontId="19"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167"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167" fontId="94" fillId="0" borderId="0" applyFont="0" applyFill="0" applyBorder="0" applyAlignment="0" applyProtection="0"/>
    <xf numFmtId="184" fontId="94" fillId="0" borderId="0" applyFont="0" applyFill="0" applyBorder="0" applyAlignment="0" applyProtection="0"/>
    <xf numFmtId="184" fontId="94" fillId="0" borderId="0" applyFont="0" applyFill="0" applyBorder="0" applyAlignment="0" applyProtection="0"/>
    <xf numFmtId="184" fontId="94" fillId="0" borderId="0" applyFont="0" applyFill="0" applyBorder="0" applyAlignment="0" applyProtection="0"/>
    <xf numFmtId="184" fontId="94" fillId="0" borderId="0" applyFont="0" applyFill="0" applyBorder="0" applyAlignment="0" applyProtection="0"/>
    <xf numFmtId="184"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41" fontId="94" fillId="0" borderId="0" applyFont="0" applyFill="0" applyBorder="0" applyAlignment="0" applyProtection="0"/>
    <xf numFmtId="184" fontId="94" fillId="0" borderId="0" applyFont="0" applyFill="0" applyBorder="0" applyAlignment="0" applyProtection="0"/>
    <xf numFmtId="184" fontId="94" fillId="0" borderId="0" applyFont="0" applyFill="0" applyBorder="0" applyAlignment="0" applyProtection="0"/>
    <xf numFmtId="41" fontId="94" fillId="0" borderId="0" applyFont="0" applyFill="0" applyBorder="0" applyAlignment="0" applyProtection="0"/>
    <xf numFmtId="230" fontId="8" fillId="0" borderId="0" applyFont="0" applyFill="0" applyBorder="0" applyAlignment="0" applyProtection="0"/>
    <xf numFmtId="231" fontId="94" fillId="0" borderId="0" applyFont="0" applyFill="0" applyBorder="0" applyAlignment="0" applyProtection="0"/>
    <xf numFmtId="230" fontId="8" fillId="0" borderId="0" applyFont="0" applyFill="0" applyBorder="0" applyAlignment="0" applyProtection="0"/>
    <xf numFmtId="230" fontId="8" fillId="0" borderId="0" applyFont="0" applyFill="0" applyBorder="0" applyAlignment="0" applyProtection="0"/>
    <xf numFmtId="230" fontId="8" fillId="0" borderId="0" applyFont="0" applyFill="0" applyBorder="0" applyAlignment="0" applyProtection="0"/>
    <xf numFmtId="230" fontId="8" fillId="0" borderId="0" applyFont="0" applyFill="0" applyBorder="0" applyAlignment="0" applyProtection="0"/>
    <xf numFmtId="168" fontId="94" fillId="0" borderId="0" applyFont="0" applyFill="0" applyBorder="0" applyAlignment="0" applyProtection="0"/>
    <xf numFmtId="43" fontId="94" fillId="0" borderId="0" applyFont="0" applyFill="0" applyBorder="0" applyAlignment="0" applyProtection="0"/>
    <xf numFmtId="230" fontId="8" fillId="0" borderId="0" applyFont="0" applyFill="0" applyBorder="0" applyAlignment="0" applyProtection="0"/>
    <xf numFmtId="230" fontId="8" fillId="0" borderId="0" applyFont="0" applyFill="0" applyBorder="0" applyAlignment="0" applyProtection="0"/>
    <xf numFmtId="232" fontId="19" fillId="0" borderId="0" applyFont="0" applyFill="0" applyBorder="0" applyAlignment="0" applyProtection="0"/>
    <xf numFmtId="232" fontId="19" fillId="0" borderId="0" applyFont="0" applyFill="0" applyBorder="0" applyAlignment="0" applyProtection="0"/>
    <xf numFmtId="233" fontId="19" fillId="0" borderId="0" applyFont="0" applyFill="0" applyBorder="0" applyAlignment="0" applyProtection="0"/>
    <xf numFmtId="233" fontId="19" fillId="0" borderId="0" applyFont="0" applyFill="0" applyBorder="0" applyAlignment="0" applyProtection="0"/>
    <xf numFmtId="168" fontId="94" fillId="0" borderId="0" applyFont="0" applyFill="0" applyBorder="0" applyAlignment="0" applyProtection="0"/>
    <xf numFmtId="168" fontId="94" fillId="0" borderId="0" applyFont="0" applyFill="0" applyBorder="0" applyAlignment="0" applyProtection="0"/>
    <xf numFmtId="168" fontId="94" fillId="0" borderId="0" applyFont="0" applyFill="0" applyBorder="0" applyAlignment="0" applyProtection="0"/>
    <xf numFmtId="168"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168" fontId="94" fillId="0" borderId="0" applyFont="0" applyFill="0" applyBorder="0" applyAlignment="0" applyProtection="0"/>
    <xf numFmtId="168" fontId="94" fillId="0" borderId="0" applyFont="0" applyFill="0" applyBorder="0" applyAlignment="0" applyProtection="0"/>
    <xf numFmtId="168" fontId="94" fillId="0" borderId="0" applyFont="0" applyFill="0" applyBorder="0" applyAlignment="0" applyProtection="0"/>
    <xf numFmtId="168" fontId="94" fillId="0" borderId="0" applyFont="0" applyFill="0" applyBorder="0" applyAlignment="0" applyProtection="0"/>
    <xf numFmtId="168" fontId="94" fillId="0" borderId="0" applyFont="0" applyFill="0" applyBorder="0" applyAlignment="0" applyProtection="0"/>
    <xf numFmtId="168"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168"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180" fontId="94" fillId="0" borderId="0" applyFont="0" applyFill="0" applyBorder="0" applyAlignment="0" applyProtection="0"/>
    <xf numFmtId="180" fontId="94" fillId="0" borderId="0" applyFont="0" applyFill="0" applyBorder="0" applyAlignment="0" applyProtection="0"/>
    <xf numFmtId="43" fontId="94" fillId="0" borderId="0" applyFont="0" applyFill="0" applyBorder="0" applyAlignment="0" applyProtection="0"/>
    <xf numFmtId="3" fontId="19" fillId="0" borderId="0" applyFont="0" applyBorder="0" applyAlignment="0"/>
    <xf numFmtId="0" fontId="95" fillId="9" borderId="10" applyNumberFormat="0" applyAlignment="0" applyProtection="0"/>
    <xf numFmtId="198" fontId="73" fillId="0" borderId="0" applyFill="0" applyBorder="0" applyAlignment="0"/>
    <xf numFmtId="194" fontId="73" fillId="0" borderId="0" applyFill="0" applyBorder="0" applyAlignment="0"/>
    <xf numFmtId="198" fontId="73" fillId="0" borderId="0" applyFill="0" applyBorder="0" applyAlignment="0"/>
    <xf numFmtId="199" fontId="73" fillId="0" borderId="0" applyFill="0" applyBorder="0" applyAlignment="0"/>
    <xf numFmtId="194" fontId="73" fillId="0" borderId="0" applyFill="0" applyBorder="0" applyAlignment="0"/>
    <xf numFmtId="0" fontId="96" fillId="0" borderId="0" applyNumberFormat="0" applyAlignment="0">
      <alignment horizontal="left"/>
    </xf>
    <xf numFmtId="0" fontId="97" fillId="0" borderId="18" applyNumberFormat="0" applyFill="0" applyAlignment="0" applyProtection="0"/>
    <xf numFmtId="0" fontId="98" fillId="0" borderId="0" applyNumberFormat="0" applyFill="0" applyBorder="0" applyAlignment="0" applyProtection="0"/>
    <xf numFmtId="234" fontId="8" fillId="0" borderId="0" applyFont="0" applyFill="0" applyBorder="0" applyAlignment="0" applyProtection="0"/>
    <xf numFmtId="0" fontId="99" fillId="0" borderId="0" applyNumberFormat="0" applyFill="0" applyBorder="0" applyAlignment="0" applyProtection="0"/>
    <xf numFmtId="3" fontId="19" fillId="0" borderId="0" applyFont="0" applyBorder="0" applyAlignment="0"/>
    <xf numFmtId="2" fontId="8" fillId="0" borderId="0" applyFont="0" applyFill="0" applyBorder="0" applyAlignment="0" applyProtection="0"/>
    <xf numFmtId="2" fontId="8" fillId="0" borderId="0" applyFont="0" applyFill="0" applyBorder="0" applyAlignment="0" applyProtection="0"/>
    <xf numFmtId="0" fontId="100" fillId="0" borderId="0" applyNumberFormat="0" applyFill="0" applyBorder="0" applyProtection="0"/>
    <xf numFmtId="0" fontId="101" fillId="0" borderId="0" applyNumberFormat="0" applyFill="0" applyBorder="0" applyProtection="0">
      <alignment vertical="center"/>
    </xf>
    <xf numFmtId="0" fontId="102" fillId="0" borderId="0" applyNumberFormat="0" applyFill="0" applyBorder="0" applyAlignment="0" applyProtection="0"/>
    <xf numFmtId="0" fontId="103" fillId="0" borderId="0" applyNumberFormat="0" applyFill="0" applyBorder="0" applyProtection="0">
      <alignment vertical="center"/>
    </xf>
    <xf numFmtId="0" fontId="104" fillId="0" borderId="0" applyNumberFormat="0" applyFill="0" applyBorder="0" applyAlignment="0" applyProtection="0"/>
    <xf numFmtId="0" fontId="102" fillId="0" borderId="0" applyNumberFormat="0" applyFill="0" applyBorder="0" applyAlignment="0" applyProtection="0"/>
    <xf numFmtId="0" fontId="105" fillId="0" borderId="0" applyNumberFormat="0" applyFill="0" applyBorder="0" applyAlignment="0" applyProtection="0"/>
    <xf numFmtId="0" fontId="106" fillId="0" borderId="0">
      <alignment vertical="top" wrapText="1"/>
    </xf>
    <xf numFmtId="3" fontId="19" fillId="43" borderId="19">
      <alignment horizontal="right" vertical="top" wrapText="1"/>
    </xf>
    <xf numFmtId="0" fontId="107" fillId="6" borderId="0" applyNumberFormat="0" applyBorder="0" applyAlignment="0" applyProtection="0"/>
    <xf numFmtId="0" fontId="109" fillId="12" borderId="0" applyNumberFormat="0" applyBorder="0" applyAlignment="0" applyProtection="0"/>
    <xf numFmtId="38" fontId="108" fillId="2" borderId="0" applyNumberFormat="0" applyBorder="0" applyAlignment="0" applyProtection="0"/>
    <xf numFmtId="235" fontId="11" fillId="2" borderId="0" applyBorder="0" applyProtection="0"/>
    <xf numFmtId="0" fontId="109" fillId="6" borderId="0" applyNumberFormat="0" applyBorder="0" applyAlignment="0" applyProtection="0"/>
    <xf numFmtId="0" fontId="110" fillId="0" borderId="5" applyNumberFormat="0" applyFill="0" applyBorder="0" applyAlignment="0" applyProtection="0">
      <alignment horizontal="center" vertical="center"/>
    </xf>
    <xf numFmtId="0" fontId="111" fillId="0" borderId="0" applyNumberFormat="0" applyFont="0" applyBorder="0" applyAlignment="0">
      <alignment horizontal="left" vertical="center"/>
    </xf>
    <xf numFmtId="236" fontId="31" fillId="0" borderId="0" applyFont="0" applyFill="0" applyBorder="0" applyAlignment="0" applyProtection="0"/>
    <xf numFmtId="0" fontId="112" fillId="44" borderId="0"/>
    <xf numFmtId="0" fontId="113" fillId="0" borderId="0">
      <alignment horizontal="left"/>
    </xf>
    <xf numFmtId="0" fontId="114" fillId="0" borderId="20" applyNumberFormat="0" applyAlignment="0" applyProtection="0">
      <alignment horizontal="left" vertical="center"/>
    </xf>
    <xf numFmtId="0" fontId="114" fillId="0" borderId="21">
      <alignment horizontal="left" vertical="center"/>
    </xf>
    <xf numFmtId="0" fontId="114" fillId="0" borderId="21">
      <alignment horizontal="left" vertical="center"/>
    </xf>
    <xf numFmtId="0" fontId="115" fillId="0" borderId="22" applyNumberFormat="0" applyFill="0" applyAlignment="0" applyProtection="0"/>
    <xf numFmtId="0" fontId="116" fillId="0" borderId="23" applyNumberFormat="0" applyFill="0" applyAlignment="0" applyProtection="0"/>
    <xf numFmtId="0" fontId="117" fillId="0" borderId="24" applyNumberFormat="0" applyFill="0" applyAlignment="0" applyProtection="0"/>
    <xf numFmtId="0" fontId="117" fillId="0" borderId="0" applyNumberFormat="0" applyFill="0" applyBorder="0" applyAlignment="0" applyProtection="0"/>
    <xf numFmtId="194" fontId="19" fillId="0" borderId="0">
      <protection locked="0"/>
    </xf>
    <xf numFmtId="194" fontId="19" fillId="0" borderId="0">
      <protection locked="0"/>
    </xf>
    <xf numFmtId="0" fontId="187" fillId="0" borderId="0" applyNumberFormat="0" applyFill="0" applyBorder="0" applyAlignment="0" applyProtection="0">
      <alignment vertical="center"/>
    </xf>
    <xf numFmtId="0" fontId="118" fillId="0" borderId="25">
      <alignment horizontal="center"/>
    </xf>
    <xf numFmtId="0" fontId="118" fillId="0" borderId="0">
      <alignment horizontal="center"/>
    </xf>
    <xf numFmtId="232" fontId="119" fillId="45" borderId="1" applyNumberFormat="0" applyAlignment="0">
      <alignment horizontal="left" vertical="top"/>
    </xf>
    <xf numFmtId="49" fontId="120" fillId="0" borderId="1">
      <alignment vertical="center"/>
    </xf>
    <xf numFmtId="49" fontId="120" fillId="0" borderId="1">
      <alignment vertical="center"/>
    </xf>
    <xf numFmtId="0" fontId="10" fillId="0" borderId="0"/>
    <xf numFmtId="167" fontId="19" fillId="0" borderId="0" applyFont="0" applyFill="0" applyBorder="0" applyAlignment="0" applyProtection="0"/>
    <xf numFmtId="38" fontId="35" fillId="0" borderId="0" applyFont="0" applyFill="0" applyBorder="0" applyAlignment="0" applyProtection="0"/>
    <xf numFmtId="41" fontId="34" fillId="0" borderId="0" applyFont="0" applyFill="0" applyBorder="0" applyAlignment="0" applyProtection="0"/>
    <xf numFmtId="237" fontId="121" fillId="0" borderId="0" applyFont="0" applyFill="0" applyBorder="0" applyAlignment="0" applyProtection="0"/>
    <xf numFmtId="10" fontId="108" fillId="46" borderId="1" applyNumberFormat="0" applyBorder="0" applyAlignment="0" applyProtection="0"/>
    <xf numFmtId="10" fontId="108" fillId="46" borderId="1" applyNumberFormat="0" applyBorder="0" applyAlignment="0" applyProtection="0"/>
    <xf numFmtId="0" fontId="122" fillId="9" borderId="10" applyNumberFormat="0" applyAlignment="0" applyProtection="0"/>
    <xf numFmtId="0" fontId="95" fillId="15" borderId="10" applyNumberFormat="0" applyAlignment="0" applyProtection="0"/>
    <xf numFmtId="0" fontId="207" fillId="0" borderId="0"/>
    <xf numFmtId="0" fontId="207" fillId="0" borderId="0"/>
    <xf numFmtId="0" fontId="207" fillId="0" borderId="0"/>
    <xf numFmtId="0" fontId="207" fillId="0" borderId="0"/>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6" fillId="0" borderId="1" applyNumberFormat="0" applyAlignment="0">
      <alignment horizontal="center"/>
    </xf>
    <xf numFmtId="167" fontId="19" fillId="0" borderId="0" applyFont="0" applyFill="0" applyBorder="0" applyAlignment="0" applyProtection="0"/>
    <xf numFmtId="0" fontId="19" fillId="0" borderId="0"/>
    <xf numFmtId="0" fontId="61" fillId="0" borderId="26">
      <alignment horizontal="centerContinuous"/>
    </xf>
    <xf numFmtId="170" fontId="19" fillId="47" borderId="19">
      <alignment vertical="top" wrapText="1"/>
    </xf>
    <xf numFmtId="0" fontId="35" fillId="0" borderId="0"/>
    <xf numFmtId="0" fontId="44" fillId="0" borderId="0"/>
    <xf numFmtId="0" fontId="92" fillId="0" borderId="0"/>
    <xf numFmtId="0" fontId="44" fillId="0" borderId="0"/>
    <xf numFmtId="0" fontId="10" fillId="0" borderId="0" applyNumberFormat="0" applyFont="0" applyFill="0" applyBorder="0" applyProtection="0">
      <alignment horizontal="left" vertical="center"/>
    </xf>
    <xf numFmtId="198" fontId="73" fillId="0" borderId="0" applyFill="0" applyBorder="0" applyAlignment="0"/>
    <xf numFmtId="194" fontId="73" fillId="0" borderId="0" applyFill="0" applyBorder="0" applyAlignment="0"/>
    <xf numFmtId="198" fontId="73" fillId="0" borderId="0" applyFill="0" applyBorder="0" applyAlignment="0"/>
    <xf numFmtId="199" fontId="73" fillId="0" borderId="0" applyFill="0" applyBorder="0" applyAlignment="0"/>
    <xf numFmtId="194" fontId="73" fillId="0" borderId="0" applyFill="0" applyBorder="0" applyAlignment="0"/>
    <xf numFmtId="0" fontId="127" fillId="0" borderId="27" applyNumberFormat="0" applyFill="0" applyAlignment="0" applyProtection="0"/>
    <xf numFmtId="3" fontId="128" fillId="0" borderId="17" applyNumberFormat="0" applyAlignment="0">
      <alignment horizontal="center" vertical="center"/>
    </xf>
    <xf numFmtId="3" fontId="48" fillId="0" borderId="17" applyNumberFormat="0" applyAlignment="0">
      <alignment horizontal="center" vertical="center"/>
    </xf>
    <xf numFmtId="3" fontId="119" fillId="0" borderId="17" applyNumberFormat="0" applyAlignment="0">
      <alignment horizontal="center" vertical="center"/>
    </xf>
    <xf numFmtId="200" fontId="108" fillId="0" borderId="4" applyFont="0"/>
    <xf numFmtId="3" fontId="8" fillId="0" borderId="28"/>
    <xf numFmtId="221" fontId="129" fillId="0" borderId="29" applyNumberFormat="0" applyFont="0" applyFill="0" applyBorder="0">
      <alignment horizontal="center"/>
    </xf>
    <xf numFmtId="38" fontId="35" fillId="0" borderId="0" applyFont="0" applyFill="0" applyBorder="0" applyAlignment="0" applyProtection="0"/>
    <xf numFmtId="4" fontId="73" fillId="0" borderId="0" applyFont="0" applyFill="0" applyBorder="0" applyAlignment="0" applyProtection="0"/>
    <xf numFmtId="38" fontId="35" fillId="0" borderId="0" applyFont="0" applyFill="0" applyBorder="0" applyAlignment="0" applyProtection="0"/>
    <xf numFmtId="40" fontId="35"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0" fontId="130" fillId="0" borderId="25"/>
    <xf numFmtId="238" fontId="131" fillId="0" borderId="29"/>
    <xf numFmtId="166" fontId="8" fillId="0" borderId="29"/>
    <xf numFmtId="166" fontId="8" fillId="0" borderId="29"/>
    <xf numFmtId="166" fontId="8" fillId="0" borderId="29"/>
    <xf numFmtId="166" fontId="8" fillId="0" borderId="29"/>
    <xf numFmtId="166" fontId="8" fillId="0" borderId="29"/>
    <xf numFmtId="238" fontId="131" fillId="0" borderId="29"/>
    <xf numFmtId="239" fontId="35" fillId="0" borderId="0" applyFont="0" applyFill="0" applyBorder="0" applyAlignment="0" applyProtection="0"/>
    <xf numFmtId="240" fontId="35" fillId="0" borderId="0" applyFont="0" applyFill="0" applyBorder="0" applyAlignment="0" applyProtection="0"/>
    <xf numFmtId="241" fontId="8" fillId="0" borderId="0" applyFont="0" applyFill="0" applyBorder="0" applyAlignment="0" applyProtection="0"/>
    <xf numFmtId="242" fontId="8" fillId="0" borderId="0" applyFont="0" applyFill="0" applyBorder="0" applyAlignment="0" applyProtection="0"/>
    <xf numFmtId="0" fontId="92" fillId="0" borderId="0" applyNumberFormat="0" applyFont="0" applyFill="0" applyAlignment="0"/>
    <xf numFmtId="0" fontId="90" fillId="0" borderId="0">
      <alignment horizontal="justify" vertical="top"/>
    </xf>
    <xf numFmtId="0" fontId="132" fillId="48" borderId="0" applyNumberFormat="0" applyBorder="0" applyAlignment="0" applyProtection="0"/>
    <xf numFmtId="0" fontId="208" fillId="49" borderId="0" applyNumberFormat="0" applyBorder="0" applyAlignment="0" applyProtection="0"/>
    <xf numFmtId="0" fontId="31" fillId="0" borderId="1"/>
    <xf numFmtId="0" fontId="10" fillId="0" borderId="0"/>
    <xf numFmtId="0" fontId="31" fillId="0" borderId="1"/>
    <xf numFmtId="0" fontId="27" fillId="0" borderId="8" applyNumberFormat="0" applyAlignment="0">
      <alignment horizontal="center"/>
    </xf>
    <xf numFmtId="37" fontId="133" fillId="0" borderId="0"/>
    <xf numFmtId="0" fontId="134" fillId="0" borderId="1" applyNumberFormat="0" applyFont="0" applyFill="0" applyBorder="0" applyAlignment="0">
      <alignment horizontal="center"/>
    </xf>
    <xf numFmtId="243" fontId="135" fillId="0" borderId="0"/>
    <xf numFmtId="274" fontId="8" fillId="0" borderId="0"/>
    <xf numFmtId="274" fontId="8" fillId="0" borderId="0"/>
    <xf numFmtId="274" fontId="8" fillId="0" borderId="0"/>
    <xf numFmtId="0" fontId="209" fillId="0" borderId="0"/>
    <xf numFmtId="0" fontId="136" fillId="0" borderId="0"/>
    <xf numFmtId="0" fontId="1" fillId="0" borderId="0"/>
    <xf numFmtId="0" fontId="1" fillId="0" borderId="0"/>
    <xf numFmtId="0" fontId="9" fillId="0" borderId="0"/>
    <xf numFmtId="0" fontId="217" fillId="0" borderId="0"/>
    <xf numFmtId="0" fontId="214" fillId="0" borderId="0"/>
    <xf numFmtId="0" fontId="214" fillId="0" borderId="0"/>
    <xf numFmtId="0" fontId="214" fillId="0" borderId="0"/>
    <xf numFmtId="0" fontId="8" fillId="0" borderId="0"/>
    <xf numFmtId="0" fontId="3" fillId="0" borderId="0"/>
    <xf numFmtId="0" fontId="58" fillId="0" borderId="0"/>
    <xf numFmtId="0" fontId="44" fillId="0" borderId="0"/>
    <xf numFmtId="0" fontId="215" fillId="0" borderId="0"/>
    <xf numFmtId="41" fontId="80" fillId="0" borderId="0"/>
    <xf numFmtId="0" fontId="19" fillId="0" borderId="0"/>
    <xf numFmtId="0" fontId="210" fillId="0" borderId="0"/>
    <xf numFmtId="0" fontId="211" fillId="0" borderId="0"/>
    <xf numFmtId="0" fontId="218" fillId="0" borderId="0"/>
    <xf numFmtId="0" fontId="210" fillId="0" borderId="0"/>
    <xf numFmtId="0" fontId="211" fillId="0" borderId="0"/>
    <xf numFmtId="0" fontId="219" fillId="0" borderId="0"/>
    <xf numFmtId="0" fontId="218" fillId="0" borderId="0"/>
    <xf numFmtId="0" fontId="210" fillId="0" borderId="0"/>
    <xf numFmtId="0" fontId="211" fillId="0" borderId="0"/>
    <xf numFmtId="0" fontId="219" fillId="0" borderId="0"/>
    <xf numFmtId="0" fontId="218" fillId="0" borderId="0"/>
    <xf numFmtId="0" fontId="210" fillId="0" borderId="0"/>
    <xf numFmtId="0" fontId="211" fillId="0" borderId="0"/>
    <xf numFmtId="0" fontId="219" fillId="0" borderId="0"/>
    <xf numFmtId="0" fontId="218" fillId="0" borderId="0"/>
    <xf numFmtId="0" fontId="210" fillId="0" borderId="0"/>
    <xf numFmtId="0" fontId="211" fillId="0" borderId="0"/>
    <xf numFmtId="0" fontId="219" fillId="0" borderId="0"/>
    <xf numFmtId="0" fontId="219" fillId="0" borderId="0"/>
    <xf numFmtId="0" fontId="8" fillId="0" borderId="0"/>
    <xf numFmtId="0" fontId="214" fillId="0" borderId="0"/>
    <xf numFmtId="0" fontId="8" fillId="0" borderId="0"/>
    <xf numFmtId="0" fontId="8" fillId="0" borderId="0"/>
    <xf numFmtId="0" fontId="8" fillId="0" borderId="0"/>
    <xf numFmtId="0" fontId="8" fillId="0" borderId="0"/>
    <xf numFmtId="0" fontId="8" fillId="0" borderId="0"/>
    <xf numFmtId="0" fontId="210" fillId="0" borderId="0"/>
    <xf numFmtId="0" fontId="211" fillId="0" borderId="0"/>
    <xf numFmtId="0" fontId="219" fillId="0" borderId="0"/>
    <xf numFmtId="0" fontId="3" fillId="0" borderId="0"/>
    <xf numFmtId="0" fontId="210" fillId="0" borderId="0"/>
    <xf numFmtId="0" fontId="211" fillId="0" borderId="0"/>
    <xf numFmtId="0" fontId="219" fillId="0" borderId="0"/>
    <xf numFmtId="0" fontId="19" fillId="0" borderId="0"/>
    <xf numFmtId="0" fontId="19" fillId="0" borderId="0"/>
    <xf numFmtId="0" fontId="8" fillId="0" borderId="0">
      <alignment vertical="top"/>
    </xf>
    <xf numFmtId="0" fontId="8" fillId="0" borderId="0"/>
    <xf numFmtId="0" fontId="3" fillId="0" borderId="0"/>
    <xf numFmtId="0" fontId="215" fillId="0" borderId="0"/>
    <xf numFmtId="0" fontId="216" fillId="0" borderId="0"/>
    <xf numFmtId="0" fontId="8" fillId="0" borderId="0"/>
    <xf numFmtId="0" fontId="3" fillId="0" borderId="0"/>
    <xf numFmtId="0" fontId="8" fillId="0" borderId="0"/>
    <xf numFmtId="0" fontId="3" fillId="0" borderId="0"/>
    <xf numFmtId="0" fontId="3" fillId="0" borderId="0"/>
    <xf numFmtId="0" fontId="3" fillId="0" borderId="0"/>
    <xf numFmtId="0" fontId="8" fillId="0" borderId="0"/>
    <xf numFmtId="0" fontId="8" fillId="0" borderId="0"/>
    <xf numFmtId="0" fontId="3" fillId="0" borderId="0"/>
    <xf numFmtId="0" fontId="215" fillId="0" borderId="0"/>
    <xf numFmtId="0" fontId="3" fillId="0" borderId="0">
      <alignment vertical="top"/>
    </xf>
    <xf numFmtId="0" fontId="44" fillId="0" borderId="0"/>
    <xf numFmtId="0" fontId="220" fillId="0" borderId="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18" fillId="0" borderId="0"/>
    <xf numFmtId="0" fontId="218" fillId="0" borderId="0"/>
    <xf numFmtId="0" fontId="210" fillId="0" borderId="0"/>
    <xf numFmtId="0" fontId="211" fillId="0" borderId="0"/>
    <xf numFmtId="0" fontId="219" fillId="0" borderId="0"/>
    <xf numFmtId="0" fontId="210" fillId="0" borderId="0"/>
    <xf numFmtId="0" fontId="211" fillId="0" borderId="0"/>
    <xf numFmtId="0" fontId="219" fillId="0" borderId="0"/>
    <xf numFmtId="0" fontId="214" fillId="0" borderId="0"/>
    <xf numFmtId="0" fontId="217" fillId="0" borderId="0"/>
    <xf numFmtId="0" fontId="214" fillId="0" borderId="0"/>
    <xf numFmtId="0" fontId="214" fillId="0" borderId="0"/>
    <xf numFmtId="0" fontId="214" fillId="0" borderId="0"/>
    <xf numFmtId="0" fontId="8" fillId="0" borderId="0"/>
    <xf numFmtId="0" fontId="19" fillId="0" borderId="0"/>
    <xf numFmtId="0" fontId="19" fillId="0" borderId="0"/>
    <xf numFmtId="0" fontId="21" fillId="0" borderId="0"/>
    <xf numFmtId="0" fontId="15" fillId="0" borderId="0"/>
    <xf numFmtId="0" fontId="137" fillId="0" borderId="0"/>
    <xf numFmtId="0" fontId="137" fillId="0" borderId="0" applyProtection="0"/>
    <xf numFmtId="0" fontId="137" fillId="0" borderId="0" applyProtection="0"/>
    <xf numFmtId="0" fontId="137" fillId="0" borderId="0" applyProtection="0"/>
    <xf numFmtId="0" fontId="137" fillId="0" borderId="0" applyProtection="0"/>
    <xf numFmtId="0" fontId="137" fillId="0" borderId="0" applyProtection="0"/>
    <xf numFmtId="0" fontId="138" fillId="0" borderId="0"/>
    <xf numFmtId="0" fontId="3" fillId="0" borderId="0"/>
    <xf numFmtId="0" fontId="1" fillId="0" borderId="0"/>
    <xf numFmtId="0" fontId="3" fillId="0" borderId="0"/>
    <xf numFmtId="0" fontId="8" fillId="0" borderId="0"/>
    <xf numFmtId="0" fontId="8" fillId="0" borderId="0"/>
    <xf numFmtId="0" fontId="3" fillId="0" borderId="0"/>
    <xf numFmtId="0" fontId="215" fillId="0" borderId="0"/>
    <xf numFmtId="0" fontId="37" fillId="0" borderId="0"/>
    <xf numFmtId="0" fontId="44" fillId="0" borderId="0"/>
    <xf numFmtId="0" fontId="44" fillId="0" borderId="0"/>
    <xf numFmtId="0" fontId="137" fillId="0" borderId="0"/>
    <xf numFmtId="0" fontId="3" fillId="0" borderId="0"/>
    <xf numFmtId="0" fontId="3" fillId="0" borderId="0"/>
    <xf numFmtId="0" fontId="19" fillId="0" borderId="0"/>
    <xf numFmtId="0" fontId="20" fillId="0" borderId="0"/>
    <xf numFmtId="0" fontId="17" fillId="0" borderId="0"/>
    <xf numFmtId="0" fontId="16" fillId="0" borderId="0"/>
    <xf numFmtId="0" fontId="213" fillId="0" borderId="0"/>
    <xf numFmtId="0" fontId="3" fillId="0" borderId="0"/>
    <xf numFmtId="0" fontId="8" fillId="0" borderId="0"/>
    <xf numFmtId="0" fontId="21" fillId="0" borderId="0"/>
    <xf numFmtId="0" fontId="215" fillId="0" borderId="0"/>
    <xf numFmtId="0" fontId="8" fillId="0" borderId="0"/>
    <xf numFmtId="0" fontId="19" fillId="0" borderId="0"/>
    <xf numFmtId="0" fontId="218" fillId="0" borderId="0"/>
    <xf numFmtId="0" fontId="220" fillId="0" borderId="0"/>
    <xf numFmtId="0" fontId="49" fillId="0" borderId="0"/>
    <xf numFmtId="0" fontId="3" fillId="0" borderId="0"/>
    <xf numFmtId="0" fontId="3" fillId="0" borderId="0">
      <alignment vertical="top"/>
    </xf>
    <xf numFmtId="0" fontId="3" fillId="0" borderId="0">
      <alignment vertical="top"/>
    </xf>
    <xf numFmtId="0" fontId="8" fillId="0" borderId="0"/>
    <xf numFmtId="0" fontId="215" fillId="0" borderId="0"/>
    <xf numFmtId="0" fontId="3" fillId="0" borderId="0">
      <alignment vertical="top"/>
    </xf>
    <xf numFmtId="0" fontId="216" fillId="0" borderId="0"/>
    <xf numFmtId="0" fontId="8" fillId="0" borderId="0"/>
    <xf numFmtId="0" fontId="215" fillId="0" borderId="0"/>
    <xf numFmtId="0" fontId="8" fillId="0" borderId="0"/>
    <xf numFmtId="0" fontId="3" fillId="0" borderId="0"/>
    <xf numFmtId="0" fontId="37" fillId="0" borderId="0" applyFill="0" applyProtection="0"/>
    <xf numFmtId="0" fontId="49" fillId="0" borderId="0"/>
    <xf numFmtId="0" fontId="44" fillId="0" borderId="0"/>
    <xf numFmtId="0" fontId="19" fillId="0" borderId="0"/>
    <xf numFmtId="0" fontId="8" fillId="0" borderId="0"/>
    <xf numFmtId="0" fontId="37" fillId="0" borderId="0" applyFill="0" applyProtection="0"/>
    <xf numFmtId="0" fontId="31" fillId="0" borderId="0"/>
    <xf numFmtId="0" fontId="3" fillId="0" borderId="0"/>
    <xf numFmtId="0" fontId="8" fillId="0" borderId="0"/>
    <xf numFmtId="0" fontId="3" fillId="0" borderId="0"/>
    <xf numFmtId="0" fontId="8" fillId="0" borderId="0"/>
    <xf numFmtId="0" fontId="37" fillId="0" borderId="0" applyFill="0" applyProtection="0"/>
    <xf numFmtId="0" fontId="44" fillId="0" borderId="0"/>
    <xf numFmtId="0" fontId="44" fillId="0" borderId="0"/>
    <xf numFmtId="0" fontId="1" fillId="0" borderId="0"/>
    <xf numFmtId="0" fontId="8" fillId="0" borderId="0"/>
    <xf numFmtId="0" fontId="3" fillId="0" borderId="0"/>
    <xf numFmtId="0" fontId="19" fillId="0" borderId="0"/>
    <xf numFmtId="0" fontId="20" fillId="0" borderId="0"/>
    <xf numFmtId="0" fontId="21" fillId="0" borderId="0"/>
    <xf numFmtId="0" fontId="19" fillId="0" borderId="0"/>
    <xf numFmtId="0" fontId="42" fillId="0" borderId="0" applyFont="0"/>
    <xf numFmtId="0" fontId="73" fillId="50" borderId="0"/>
    <xf numFmtId="0" fontId="94" fillId="0" borderId="0"/>
    <xf numFmtId="0" fontId="3" fillId="51" borderId="30" applyNumberFormat="0" applyFont="0" applyAlignment="0" applyProtection="0"/>
    <xf numFmtId="0" fontId="19" fillId="51" borderId="30" applyNumberFormat="0" applyFont="0" applyAlignment="0" applyProtection="0"/>
    <xf numFmtId="0" fontId="8" fillId="46" borderId="30" applyNumberFormat="0" applyFont="0" applyAlignment="0" applyProtection="0"/>
    <xf numFmtId="0" fontId="139" fillId="51" borderId="30" applyNumberFormat="0" applyFont="0" applyAlignment="0" applyProtection="0"/>
    <xf numFmtId="244" fontId="38" fillId="0" borderId="0" applyFont="0" applyFill="0" applyBorder="0" applyProtection="0">
      <alignment vertical="top" wrapText="1"/>
    </xf>
    <xf numFmtId="0" fontId="27" fillId="0" borderId="0"/>
    <xf numFmtId="168" fontId="41" fillId="0" borderId="0" applyFont="0" applyFill="0" applyBorder="0" applyAlignment="0" applyProtection="0"/>
    <xf numFmtId="167" fontId="41"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31" fillId="0" borderId="0" applyNumberFormat="0" applyFill="0" applyBorder="0" applyAlignment="0" applyProtection="0"/>
    <xf numFmtId="0" fontId="19" fillId="0" borderId="0" applyNumberFormat="0" applyFill="0" applyBorder="0" applyAlignment="0" applyProtection="0"/>
    <xf numFmtId="0" fontId="8" fillId="0" borderId="0" applyFont="0" applyFill="0" applyBorder="0" applyAlignment="0" applyProtection="0"/>
    <xf numFmtId="0" fontId="10" fillId="0" borderId="0"/>
    <xf numFmtId="0" fontId="140" fillId="40" borderId="9" applyNumberFormat="0" applyAlignment="0" applyProtection="0"/>
    <xf numFmtId="0" fontId="64" fillId="2" borderId="9" applyNumberFormat="0" applyAlignment="0" applyProtection="0"/>
    <xf numFmtId="169" fontId="141" fillId="0" borderId="8" applyFont="0" applyBorder="0" applyAlignment="0"/>
    <xf numFmtId="41" fontId="8" fillId="0" borderId="0" applyFont="0" applyFill="0" applyBorder="0" applyAlignment="0" applyProtection="0"/>
    <xf numFmtId="14" fontId="61" fillId="0" borderId="0">
      <alignment horizontal="center" wrapText="1"/>
      <protection locked="0"/>
    </xf>
    <xf numFmtId="197" fontId="8" fillId="0" borderId="0" applyFont="0" applyFill="0" applyBorder="0" applyAlignment="0" applyProtection="0"/>
    <xf numFmtId="245"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8"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5" fillId="0" borderId="31" applyNumberFormat="0" applyBorder="0"/>
    <xf numFmtId="0" fontId="142" fillId="0" borderId="0" applyNumberFormat="0" applyFill="0" applyBorder="0" applyAlignment="0" applyProtection="0">
      <alignment vertical="center"/>
    </xf>
    <xf numFmtId="0" fontId="142" fillId="0" borderId="0" applyNumberFormat="0" applyFill="0" applyBorder="0" applyAlignment="0" applyProtection="0">
      <alignment vertical="center"/>
    </xf>
    <xf numFmtId="198" fontId="73" fillId="0" borderId="0" applyFill="0" applyBorder="0" applyAlignment="0"/>
    <xf numFmtId="194" fontId="73" fillId="0" borderId="0" applyFill="0" applyBorder="0" applyAlignment="0"/>
    <xf numFmtId="198" fontId="73" fillId="0" borderId="0" applyFill="0" applyBorder="0" applyAlignment="0"/>
    <xf numFmtId="199" fontId="73" fillId="0" borderId="0" applyFill="0" applyBorder="0" applyAlignment="0"/>
    <xf numFmtId="194" fontId="73" fillId="0" borderId="0" applyFill="0" applyBorder="0" applyAlignment="0"/>
    <xf numFmtId="0" fontId="143" fillId="0" borderId="0"/>
    <xf numFmtId="0" fontId="35" fillId="0" borderId="0" applyNumberFormat="0" applyFont="0" applyFill="0" applyBorder="0" applyAlignment="0" applyProtection="0">
      <alignment horizontal="left"/>
    </xf>
    <xf numFmtId="0" fontId="144" fillId="0" borderId="25">
      <alignment horizontal="center"/>
    </xf>
    <xf numFmtId="0" fontId="145" fillId="52" borderId="0" applyNumberFormat="0" applyFont="0" applyBorder="0" applyAlignment="0">
      <alignment horizontal="center"/>
    </xf>
    <xf numFmtId="14" fontId="146" fillId="0" borderId="0" applyNumberFormat="0" applyFill="0" applyBorder="0" applyAlignment="0" applyProtection="0">
      <alignment horizontal="left"/>
    </xf>
    <xf numFmtId="0" fontId="124" fillId="0" borderId="0" applyNumberFormat="0" applyFill="0" applyBorder="0" applyAlignment="0" applyProtection="0">
      <alignment vertical="top"/>
      <protection locked="0"/>
    </xf>
    <xf numFmtId="0" fontId="27" fillId="0" borderId="0"/>
    <xf numFmtId="41" fontId="34" fillId="0" borderId="0" applyFont="0" applyFill="0" applyBorder="0" applyAlignment="0" applyProtection="0"/>
    <xf numFmtId="0" fontId="19" fillId="0" borderId="0" applyNumberFormat="0" applyFill="0" applyBorder="0" applyAlignment="0" applyProtection="0"/>
    <xf numFmtId="4" fontId="147" fillId="49" borderId="32" applyNumberFormat="0" applyProtection="0">
      <alignment vertical="center"/>
    </xf>
    <xf numFmtId="4" fontId="148" fillId="49" borderId="32" applyNumberFormat="0" applyProtection="0">
      <alignment vertical="center"/>
    </xf>
    <xf numFmtId="4" fontId="149" fillId="49" borderId="32" applyNumberFormat="0" applyProtection="0">
      <alignment horizontal="left" vertical="center" indent="1"/>
    </xf>
    <xf numFmtId="4" fontId="149" fillId="53" borderId="0" applyNumberFormat="0" applyProtection="0">
      <alignment horizontal="left" vertical="center" indent="1"/>
    </xf>
    <xf numFmtId="4" fontId="149" fillId="35" borderId="32" applyNumberFormat="0" applyProtection="0">
      <alignment horizontal="right" vertical="center"/>
    </xf>
    <xf numFmtId="4" fontId="149" fillId="11" borderId="32" applyNumberFormat="0" applyProtection="0">
      <alignment horizontal="right" vertical="center"/>
    </xf>
    <xf numFmtId="4" fontId="149" fillId="21" borderId="32" applyNumberFormat="0" applyProtection="0">
      <alignment horizontal="right" vertical="center"/>
    </xf>
    <xf numFmtId="4" fontId="149" fillId="12" borderId="32" applyNumberFormat="0" applyProtection="0">
      <alignment horizontal="right" vertical="center"/>
    </xf>
    <xf numFmtId="4" fontId="149" fillId="23" borderId="32" applyNumberFormat="0" applyProtection="0">
      <alignment horizontal="right" vertical="center"/>
    </xf>
    <xf numFmtId="4" fontId="149" fillId="15" borderId="32" applyNumberFormat="0" applyProtection="0">
      <alignment horizontal="right" vertical="center"/>
    </xf>
    <xf numFmtId="4" fontId="149" fillId="54" borderId="32" applyNumberFormat="0" applyProtection="0">
      <alignment horizontal="right" vertical="center"/>
    </xf>
    <xf numFmtId="4" fontId="149" fillId="37" borderId="32" applyNumberFormat="0" applyProtection="0">
      <alignment horizontal="right" vertical="center"/>
    </xf>
    <xf numFmtId="4" fontId="149" fillId="55" borderId="32" applyNumberFormat="0" applyProtection="0">
      <alignment horizontal="right" vertical="center"/>
    </xf>
    <xf numFmtId="4" fontId="147" fillId="56" borderId="33" applyNumberFormat="0" applyProtection="0">
      <alignment horizontal="left" vertical="center" indent="1"/>
    </xf>
    <xf numFmtId="4" fontId="147" fillId="20" borderId="0" applyNumberFormat="0" applyProtection="0">
      <alignment horizontal="left" vertical="center" indent="1"/>
    </xf>
    <xf numFmtId="4" fontId="147" fillId="53" borderId="0" applyNumberFormat="0" applyProtection="0">
      <alignment horizontal="left" vertical="center" indent="1"/>
    </xf>
    <xf numFmtId="4" fontId="149" fillId="20" borderId="32" applyNumberFormat="0" applyProtection="0">
      <alignment horizontal="right" vertical="center"/>
    </xf>
    <xf numFmtId="4" fontId="37" fillId="20" borderId="0" applyNumberFormat="0" applyProtection="0">
      <alignment horizontal="left" vertical="center" indent="1"/>
    </xf>
    <xf numFmtId="4" fontId="37" fillId="53" borderId="0" applyNumberFormat="0" applyProtection="0">
      <alignment horizontal="left" vertical="center" indent="1"/>
    </xf>
    <xf numFmtId="4" fontId="149" fillId="57" borderId="32" applyNumberFormat="0" applyProtection="0">
      <alignment vertical="center"/>
    </xf>
    <xf numFmtId="4" fontId="150" fillId="57" borderId="32" applyNumberFormat="0" applyProtection="0">
      <alignment vertical="center"/>
    </xf>
    <xf numFmtId="4" fontId="147" fillId="20" borderId="34" applyNumberFormat="0" applyProtection="0">
      <alignment horizontal="left" vertical="center" indent="1"/>
    </xf>
    <xf numFmtId="4" fontId="149" fillId="57" borderId="32" applyNumberFormat="0" applyProtection="0">
      <alignment horizontal="right" vertical="center"/>
    </xf>
    <xf numFmtId="4" fontId="150" fillId="57" borderId="32" applyNumberFormat="0" applyProtection="0">
      <alignment horizontal="right" vertical="center"/>
    </xf>
    <xf numFmtId="4" fontId="147" fillId="20" borderId="32" applyNumberFormat="0" applyProtection="0">
      <alignment horizontal="left" vertical="center" indent="1"/>
    </xf>
    <xf numFmtId="4" fontId="151" fillId="45" borderId="34" applyNumberFormat="0" applyProtection="0">
      <alignment horizontal="left" vertical="center" indent="1"/>
    </xf>
    <xf numFmtId="4" fontId="152" fillId="57" borderId="32" applyNumberFormat="0" applyProtection="0">
      <alignment horizontal="right" vertical="center"/>
    </xf>
    <xf numFmtId="0" fontId="153" fillId="5" borderId="0" applyNumberFormat="0" applyBorder="0" applyAlignment="0" applyProtection="0"/>
    <xf numFmtId="246" fontId="154" fillId="0" borderId="0" applyFont="0" applyFill="0" applyBorder="0" applyAlignment="0" applyProtection="0"/>
    <xf numFmtId="0" fontId="145" fillId="1" borderId="21" applyNumberFormat="0" applyFont="0" applyAlignment="0">
      <alignment horizontal="center"/>
    </xf>
    <xf numFmtId="3" fontId="22" fillId="0" borderId="0"/>
    <xf numFmtId="0" fontId="155" fillId="0" borderId="0" applyNumberFormat="0" applyFill="0" applyBorder="0" applyAlignment="0">
      <alignment horizontal="center"/>
    </xf>
    <xf numFmtId="0" fontId="156" fillId="0" borderId="19" applyNumberFormat="0" applyFill="0" applyBorder="0" applyAlignment="0" applyProtection="0"/>
    <xf numFmtId="169" fontId="157" fillId="0" borderId="0" applyNumberFormat="0" applyBorder="0" applyAlignment="0">
      <alignment horizontal="centerContinuous"/>
    </xf>
    <xf numFmtId="0" fontId="19" fillId="0" borderId="17">
      <alignment horizontal="center"/>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9" fontId="80"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80" fillId="0" borderId="0" applyFont="0" applyFill="0" applyBorder="0" applyAlignment="0" applyProtection="0"/>
    <xf numFmtId="169" fontId="80" fillId="0" borderId="0" applyFont="0" applyFill="0" applyBorder="0" applyAlignment="0" applyProtection="0"/>
    <xf numFmtId="41"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79" fontId="34" fillId="0" borderId="0" applyFont="0" applyFill="0" applyBorder="0" applyAlignment="0" applyProtection="0"/>
    <xf numFmtId="169" fontId="80"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0" fontId="27" fillId="0" borderId="0"/>
    <xf numFmtId="247" fontId="31" fillId="0" borderId="0" applyFont="0" applyFill="0" applyBorder="0" applyAlignment="0" applyProtection="0"/>
    <xf numFmtId="167" fontId="19"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0" fontId="27" fillId="0" borderId="0"/>
    <xf numFmtId="247" fontId="31"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167" fontId="19" fillId="0" borderId="0" applyFont="0" applyFill="0" applyBorder="0" applyAlignment="0" applyProtection="0"/>
    <xf numFmtId="0" fontId="27" fillId="0" borderId="0"/>
    <xf numFmtId="247" fontId="31"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0" fontId="27" fillId="0" borderId="0"/>
    <xf numFmtId="247" fontId="31" fillId="0" borderId="0" applyFont="0" applyFill="0" applyBorder="0" applyAlignment="0" applyProtection="0"/>
    <xf numFmtId="167" fontId="19" fillId="0" borderId="0" applyFont="0" applyFill="0" applyBorder="0" applyAlignment="0" applyProtection="0"/>
    <xf numFmtId="169" fontId="80" fillId="0" borderId="0" applyFont="0" applyFill="0" applyBorder="0" applyAlignment="0" applyProtection="0"/>
    <xf numFmtId="169" fontId="80"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4" fontId="158" fillId="0" borderId="0"/>
    <xf numFmtId="0" fontId="159" fillId="0" borderId="0"/>
    <xf numFmtId="0" fontId="130" fillId="0" borderId="0"/>
    <xf numFmtId="40" fontId="160" fillId="0" borderId="0" applyBorder="0">
      <alignment horizontal="right"/>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9" fontId="34" fillId="0" borderId="35">
      <alignment horizontal="right" vertical="center"/>
    </xf>
    <xf numFmtId="248" fontId="31" fillId="0" borderId="35">
      <alignment horizontal="right" vertical="center"/>
    </xf>
    <xf numFmtId="166" fontId="161"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6" fontId="161" fillId="0" borderId="35">
      <alignment horizontal="right" vertical="center"/>
    </xf>
    <xf numFmtId="166" fontId="161" fillId="0" borderId="35">
      <alignment horizontal="right" vertical="center"/>
    </xf>
    <xf numFmtId="166" fontId="16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51" fontId="80"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165" fontId="58"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165" fontId="58" fillId="0" borderId="35">
      <alignment horizontal="right" vertical="center"/>
    </xf>
    <xf numFmtId="165" fontId="58"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48" fontId="31" fillId="0" borderId="35">
      <alignment horizontal="right" vertical="center"/>
    </xf>
    <xf numFmtId="251" fontId="80"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1" fontId="80"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165" fontId="58" fillId="0" borderId="35">
      <alignment horizontal="right" vertical="center"/>
    </xf>
    <xf numFmtId="249" fontId="34" fillId="0" borderId="35">
      <alignment horizontal="right" vertical="center"/>
    </xf>
    <xf numFmtId="251" fontId="80"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49" fontId="34" fillId="0" borderId="35">
      <alignment horizontal="right" vertical="center"/>
    </xf>
    <xf numFmtId="251" fontId="80" fillId="0" borderId="35">
      <alignment horizontal="right" vertical="center"/>
    </xf>
    <xf numFmtId="252" fontId="19" fillId="0" borderId="35">
      <alignment horizontal="right" vertical="center"/>
    </xf>
    <xf numFmtId="251" fontId="80" fillId="0" borderId="35">
      <alignment horizontal="right" vertical="center"/>
    </xf>
    <xf numFmtId="251" fontId="80" fillId="0" borderId="35">
      <alignment horizontal="right" vertical="center"/>
    </xf>
    <xf numFmtId="252" fontId="19"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1" fontId="80" fillId="0" borderId="35">
      <alignment horizontal="right" vertical="center"/>
    </xf>
    <xf numFmtId="251" fontId="80" fillId="0" borderId="35">
      <alignment horizontal="right" vertical="center"/>
    </xf>
    <xf numFmtId="249" fontId="34" fillId="0" borderId="35">
      <alignment horizontal="right" vertical="center"/>
    </xf>
    <xf numFmtId="254" fontId="162" fillId="2" borderId="36" applyFont="0" applyFill="0" applyBorder="0"/>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4" fontId="162" fillId="2" borderId="36" applyFont="0" applyFill="0" applyBorder="0"/>
    <xf numFmtId="251" fontId="80" fillId="0" borderId="35">
      <alignment horizontal="right" vertical="center"/>
    </xf>
    <xf numFmtId="251" fontId="80" fillId="0" borderId="35">
      <alignment horizontal="right" vertical="center"/>
    </xf>
    <xf numFmtId="251" fontId="80"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49" fontId="34"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2" fontId="19" fillId="0" borderId="35">
      <alignment horizontal="right" vertical="center"/>
    </xf>
    <xf numFmtId="251" fontId="80" fillId="0" borderId="35">
      <alignment horizontal="right" vertical="center"/>
    </xf>
    <xf numFmtId="252" fontId="19" fillId="0" borderId="35">
      <alignment horizontal="right" vertical="center"/>
    </xf>
    <xf numFmtId="252" fontId="19" fillId="0" borderId="35">
      <alignment horizontal="right" vertical="center"/>
    </xf>
    <xf numFmtId="248" fontId="31" fillId="0" borderId="35">
      <alignment horizontal="right" vertical="center"/>
    </xf>
    <xf numFmtId="249" fontId="34" fillId="0" borderId="35">
      <alignment horizontal="right" vertical="center"/>
    </xf>
    <xf numFmtId="250" fontId="19"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5" fontId="19" fillId="0" borderId="35">
      <alignment horizontal="right" vertical="center"/>
    </xf>
    <xf numFmtId="255" fontId="19" fillId="0" borderId="35">
      <alignment horizontal="right" vertical="center"/>
    </xf>
    <xf numFmtId="255" fontId="19"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9" fontId="34"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48" fontId="31" fillId="0" borderId="35">
      <alignment horizontal="right" vertical="center"/>
    </xf>
    <xf numFmtId="249" fontId="34" fillId="0" borderId="35">
      <alignment horizontal="right" vertical="center"/>
    </xf>
    <xf numFmtId="249" fontId="34"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9" fontId="34" fillId="0" borderId="35">
      <alignment horizontal="right" vertical="center"/>
    </xf>
    <xf numFmtId="248" fontId="31"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4" fontId="162" fillId="2" borderId="36" applyFont="0" applyFill="0" applyBorder="0"/>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1" fontId="19" fillId="0" borderId="35">
      <alignment horizontal="right" vertical="center"/>
    </xf>
    <xf numFmtId="241" fontId="19" fillId="0" borderId="35">
      <alignment horizontal="right" vertical="center"/>
    </xf>
    <xf numFmtId="241" fontId="19" fillId="0" borderId="35">
      <alignment horizontal="right" vertical="center"/>
    </xf>
    <xf numFmtId="241" fontId="19"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6" fontId="161" fillId="0" borderId="35">
      <alignment horizontal="right" vertical="center"/>
    </xf>
    <xf numFmtId="166" fontId="161" fillId="0" borderId="35">
      <alignment horizontal="right" vertical="center"/>
    </xf>
    <xf numFmtId="166" fontId="161" fillId="0" borderId="35">
      <alignment horizontal="right" vertical="center"/>
    </xf>
    <xf numFmtId="166" fontId="16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5" fontId="19" fillId="0" borderId="35">
      <alignment horizontal="right" vertical="center"/>
    </xf>
    <xf numFmtId="255" fontId="19" fillId="0" borderId="35">
      <alignment horizontal="right" vertical="center"/>
    </xf>
    <xf numFmtId="255" fontId="19" fillId="0" borderId="35">
      <alignment horizontal="right" vertical="center"/>
    </xf>
    <xf numFmtId="249" fontId="34"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48" fontId="31" fillId="0" borderId="35">
      <alignment horizontal="right" vertical="center"/>
    </xf>
    <xf numFmtId="256" fontId="163" fillId="0" borderId="35">
      <alignment horizontal="right" vertical="center"/>
    </xf>
    <xf numFmtId="256" fontId="163" fillId="0" borderId="35">
      <alignment horizontal="right" vertical="center"/>
    </xf>
    <xf numFmtId="200" fontId="90" fillId="0" borderId="2">
      <protection hidden="1"/>
    </xf>
    <xf numFmtId="49" fontId="37" fillId="0" borderId="0" applyFill="0" applyBorder="0" applyAlignment="0"/>
    <xf numFmtId="257" fontId="8" fillId="0" borderId="0" applyFill="0" applyBorder="0" applyAlignment="0"/>
    <xf numFmtId="258" fontId="8" fillId="0" borderId="0" applyFill="0" applyBorder="0" applyAlignment="0"/>
    <xf numFmtId="183" fontId="31" fillId="0" borderId="35">
      <alignment horizontal="center"/>
    </xf>
    <xf numFmtId="183" fontId="31" fillId="0" borderId="35">
      <alignment horizontal="center"/>
    </xf>
    <xf numFmtId="259" fontId="164" fillId="0" borderId="0" applyNumberFormat="0" applyFont="0" applyFill="0" applyBorder="0" applyAlignment="0">
      <alignment horizontal="centerContinuous"/>
    </xf>
    <xf numFmtId="0" fontId="165" fillId="0" borderId="37"/>
    <xf numFmtId="0" fontId="31"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0" fillId="0" borderId="8" applyNumberFormat="0" applyBorder="0" applyAlignment="0"/>
    <xf numFmtId="0" fontId="166" fillId="0" borderId="29" applyNumberFormat="0" applyBorder="0" applyAlignment="0">
      <alignment horizontal="center"/>
    </xf>
    <xf numFmtId="3" fontId="167" fillId="0" borderId="5" applyNumberFormat="0" applyBorder="0" applyAlignment="0"/>
    <xf numFmtId="0" fontId="168" fillId="0" borderId="8">
      <alignment horizontal="center" vertical="center" wrapText="1"/>
    </xf>
    <xf numFmtId="0" fontId="169" fillId="0" borderId="0">
      <alignment horizontal="center"/>
    </xf>
    <xf numFmtId="40" fontId="11" fillId="0" borderId="0"/>
    <xf numFmtId="3" fontId="170" fillId="0" borderId="0" applyNumberFormat="0" applyFill="0" applyBorder="0" applyAlignment="0" applyProtection="0">
      <alignment horizontal="center" wrapText="1"/>
    </xf>
    <xf numFmtId="0" fontId="171" fillId="0" borderId="13" applyBorder="0" applyAlignment="0">
      <alignment horizontal="center" vertical="center"/>
    </xf>
    <xf numFmtId="0" fontId="172" fillId="0" borderId="0" applyNumberFormat="0" applyFill="0" applyBorder="0" applyAlignment="0" applyProtection="0">
      <alignment horizontal="centerContinuous"/>
    </xf>
    <xf numFmtId="0" fontId="110" fillId="0" borderId="38" applyNumberFormat="0" applyFill="0" applyBorder="0" applyAlignment="0" applyProtection="0">
      <alignment horizontal="center" vertical="center" wrapText="1"/>
    </xf>
    <xf numFmtId="0" fontId="173" fillId="0" borderId="0" applyNumberFormat="0" applyFill="0" applyBorder="0" applyAlignment="0" applyProtection="0"/>
    <xf numFmtId="0" fontId="212" fillId="0" borderId="0" applyNumberFormat="0" applyFill="0" applyBorder="0" applyAlignment="0" applyProtection="0"/>
    <xf numFmtId="0" fontId="174"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42" fillId="0" borderId="0" applyNumberFormat="0" applyFill="0" applyBorder="0" applyAlignment="0" applyProtection="0">
      <alignment vertical="center"/>
    </xf>
    <xf numFmtId="3" fontId="175" fillId="0" borderId="17" applyNumberFormat="0" applyAlignment="0">
      <alignment horizontal="center" vertical="center"/>
    </xf>
    <xf numFmtId="3" fontId="176" fillId="0" borderId="8" applyNumberFormat="0" applyAlignment="0">
      <alignment horizontal="left" wrapText="1"/>
    </xf>
    <xf numFmtId="0" fontId="177" fillId="0" borderId="39" applyNumberFormat="0" applyBorder="0" applyAlignment="0">
      <alignment vertical="center"/>
    </xf>
    <xf numFmtId="0" fontId="178" fillId="0" borderId="18" applyNumberFormat="0" applyFill="0" applyAlignment="0" applyProtection="0"/>
    <xf numFmtId="0" fontId="142"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31" fillId="0" borderId="40" applyNumberFormat="0" applyAlignment="0">
      <alignment horizontal="center"/>
    </xf>
    <xf numFmtId="0" fontId="179" fillId="0" borderId="41">
      <alignment horizontal="center"/>
    </xf>
    <xf numFmtId="167" fontId="8" fillId="0" borderId="0" applyFont="0" applyFill="0" applyBorder="0" applyAlignment="0" applyProtection="0"/>
    <xf numFmtId="260" fontId="8" fillId="0" borderId="0" applyFont="0" applyFill="0" applyBorder="0" applyAlignment="0" applyProtection="0"/>
    <xf numFmtId="0" fontId="173" fillId="0" borderId="0" applyNumberFormat="0" applyFill="0" applyBorder="0" applyAlignment="0" applyProtection="0"/>
    <xf numFmtId="0" fontId="180" fillId="0" borderId="22" applyNumberFormat="0" applyFill="0" applyAlignment="0" applyProtection="0"/>
    <xf numFmtId="0" fontId="181" fillId="0" borderId="23" applyNumberFormat="0" applyFill="0" applyAlignment="0" applyProtection="0"/>
    <xf numFmtId="0" fontId="182" fillId="0" borderId="24" applyNumberFormat="0" applyFill="0" applyAlignment="0" applyProtection="0"/>
    <xf numFmtId="0" fontId="182" fillId="0" borderId="0" applyNumberFormat="0" applyFill="0" applyBorder="0" applyAlignment="0" applyProtection="0"/>
    <xf numFmtId="232" fontId="121" fillId="0" borderId="0" applyFont="0" applyFill="0" applyBorder="0" applyAlignment="0" applyProtection="0"/>
    <xf numFmtId="261" fontId="131" fillId="0" borderId="0" applyFont="0" applyFill="0" applyBorder="0" applyAlignment="0" applyProtection="0"/>
    <xf numFmtId="262" fontId="80" fillId="0" borderId="0" applyFont="0" applyFill="0" applyBorder="0" applyAlignment="0" applyProtection="0"/>
    <xf numFmtId="0" fontId="114" fillId="0" borderId="28">
      <alignment horizontal="center"/>
    </xf>
    <xf numFmtId="0" fontId="183" fillId="0" borderId="27" applyNumberFormat="0" applyFill="0" applyAlignment="0" applyProtection="0"/>
    <xf numFmtId="258" fontId="31" fillId="0" borderId="0"/>
    <xf numFmtId="263" fontId="31" fillId="0" borderId="1"/>
    <xf numFmtId="263" fontId="31" fillId="0" borderId="1"/>
    <xf numFmtId="3" fontId="19" fillId="35" borderId="19">
      <alignment horizontal="right" vertical="top" wrapText="1"/>
    </xf>
    <xf numFmtId="0" fontId="135" fillId="0" borderId="0"/>
    <xf numFmtId="3" fontId="31" fillId="0" borderId="0" applyNumberFormat="0" applyBorder="0" applyAlignment="0" applyProtection="0">
      <alignment horizontal="centerContinuous"/>
      <protection locked="0"/>
    </xf>
    <xf numFmtId="3" fontId="184" fillId="0" borderId="0">
      <protection locked="0"/>
    </xf>
    <xf numFmtId="0" fontId="135" fillId="0" borderId="0"/>
    <xf numFmtId="0" fontId="185" fillId="0" borderId="42" applyFill="0" applyBorder="0" applyAlignment="0">
      <alignment horizontal="center"/>
    </xf>
    <xf numFmtId="232" fontId="186" fillId="58" borderId="13">
      <alignment vertical="top"/>
    </xf>
    <xf numFmtId="0" fontId="187" fillId="59" borderId="1">
      <alignment horizontal="left" vertical="center"/>
    </xf>
    <xf numFmtId="255" fontId="188" fillId="60" borderId="13"/>
    <xf numFmtId="264" fontId="189" fillId="0" borderId="13">
      <alignment horizontal="left" vertical="top"/>
    </xf>
    <xf numFmtId="0" fontId="190" fillId="61" borderId="0">
      <alignment horizontal="left" vertical="center"/>
    </xf>
    <xf numFmtId="264" fontId="191" fillId="0" borderId="17">
      <alignment horizontal="left" vertical="top"/>
    </xf>
    <xf numFmtId="0" fontId="192" fillId="0" borderId="17">
      <alignment horizontal="left" vertical="center"/>
    </xf>
    <xf numFmtId="0" fontId="8" fillId="0" borderId="0" applyFont="0" applyFill="0" applyBorder="0" applyAlignment="0" applyProtection="0"/>
    <xf numFmtId="0" fontId="8" fillId="0" borderId="0" applyFont="0" applyFill="0" applyBorder="0" applyAlignment="0" applyProtection="0"/>
    <xf numFmtId="42" fontId="23" fillId="0" borderId="0" applyFont="0" applyFill="0" applyBorder="0" applyAlignment="0" applyProtection="0"/>
    <xf numFmtId="265" fontId="8" fillId="0" borderId="0" applyFont="0" applyFill="0" applyBorder="0" applyAlignment="0" applyProtection="0"/>
    <xf numFmtId="266" fontId="94" fillId="0" borderId="0" applyFont="0" applyFill="0" applyBorder="0" applyAlignment="0" applyProtection="0"/>
    <xf numFmtId="267" fontId="94" fillId="0" borderId="0" applyFont="0" applyFill="0" applyBorder="0" applyAlignment="0" applyProtection="0"/>
    <xf numFmtId="0" fontId="193" fillId="0" borderId="0" applyNumberFormat="0" applyFill="0" applyBorder="0" applyAlignment="0" applyProtection="0"/>
    <xf numFmtId="0" fontId="194" fillId="0" borderId="0" applyNumberFormat="0" applyFill="0" applyBorder="0" applyAlignment="0" applyProtection="0"/>
    <xf numFmtId="0" fontId="195" fillId="0" borderId="0" applyNumberFormat="0" applyFont="0" applyFill="0" applyBorder="0" applyProtection="0">
      <alignment horizontal="center" vertical="center" wrapText="1"/>
    </xf>
    <xf numFmtId="0" fontId="8" fillId="0" borderId="0" applyFont="0" applyFill="0" applyBorder="0" applyAlignment="0" applyProtection="0"/>
    <xf numFmtId="0" fontId="8" fillId="0" borderId="0" applyFont="0" applyFill="0" applyBorder="0" applyAlignment="0" applyProtection="0"/>
    <xf numFmtId="0" fontId="196" fillId="0" borderId="0" applyNumberFormat="0" applyFill="0" applyBorder="0" applyAlignment="0" applyProtection="0"/>
    <xf numFmtId="0" fontId="58" fillId="0" borderId="43" applyFont="0" applyBorder="0" applyAlignment="0">
      <alignment horizontal="center"/>
    </xf>
    <xf numFmtId="167" fontId="19" fillId="0" borderId="0" applyFont="0" applyFill="0" applyBorder="0" applyAlignment="0" applyProtection="0"/>
    <xf numFmtId="0" fontId="197" fillId="41" borderId="11" applyNumberFormat="0" applyAlignment="0" applyProtection="0"/>
    <xf numFmtId="0" fontId="198" fillId="0" borderId="0" applyFont="0" applyFill="0" applyBorder="0" applyAlignment="0" applyProtection="0"/>
    <xf numFmtId="0" fontId="198" fillId="0" borderId="0" applyFont="0" applyFill="0" applyBorder="0" applyAlignment="0" applyProtection="0"/>
    <xf numFmtId="0" fontId="3" fillId="0" borderId="0">
      <alignment vertical="center"/>
    </xf>
    <xf numFmtId="40" fontId="199" fillId="0" borderId="0" applyFont="0" applyFill="0" applyBorder="0" applyAlignment="0" applyProtection="0"/>
    <xf numFmtId="38" fontId="199" fillId="0" borderId="0" applyFont="0" applyFill="0" applyBorder="0" applyAlignment="0" applyProtection="0"/>
    <xf numFmtId="0" fontId="199" fillId="0" borderId="0" applyFont="0" applyFill="0" applyBorder="0" applyAlignment="0" applyProtection="0"/>
    <xf numFmtId="0" fontId="199" fillId="0" borderId="0" applyFont="0" applyFill="0" applyBorder="0" applyAlignment="0" applyProtection="0"/>
    <xf numFmtId="9" fontId="200" fillId="0" borderId="0" applyBorder="0" applyAlignment="0" applyProtection="0"/>
    <xf numFmtId="0" fontId="201" fillId="0" borderId="0"/>
    <xf numFmtId="0" fontId="202" fillId="0" borderId="4"/>
    <xf numFmtId="268" fontId="24"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36" fillId="0" borderId="0" applyFont="0" applyFill="0" applyBorder="0" applyAlignment="0" applyProtection="0"/>
    <xf numFmtId="0" fontId="136" fillId="0" borderId="0" applyFont="0" applyFill="0" applyBorder="0" applyAlignment="0" applyProtection="0"/>
    <xf numFmtId="173" fontId="8" fillId="0" borderId="0" applyFont="0" applyFill="0" applyBorder="0" applyAlignment="0" applyProtection="0"/>
    <xf numFmtId="198" fontId="8" fillId="0" borderId="0" applyFont="0" applyFill="0" applyBorder="0" applyAlignment="0" applyProtection="0"/>
    <xf numFmtId="0" fontId="136" fillId="0" borderId="0"/>
    <xf numFmtId="0" fontId="136" fillId="0" borderId="0"/>
    <xf numFmtId="0" fontId="203" fillId="0" borderId="0"/>
    <xf numFmtId="0" fontId="92" fillId="0" borderId="0"/>
    <xf numFmtId="167" fontId="137" fillId="0" borderId="0" applyFont="0" applyFill="0" applyBorder="0" applyAlignment="0" applyProtection="0"/>
    <xf numFmtId="168" fontId="137"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0" fontId="8" fillId="0" borderId="0"/>
    <xf numFmtId="173" fontId="137" fillId="0" borderId="0" applyFont="0" applyFill="0" applyBorder="0" applyAlignment="0" applyProtection="0"/>
    <xf numFmtId="6" fontId="204" fillId="0" borderId="0" applyFont="0" applyFill="0" applyBorder="0" applyAlignment="0" applyProtection="0"/>
    <xf numFmtId="198" fontId="137"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214" fillId="0" borderId="0" applyFont="0" applyFill="0" applyBorder="0" applyAlignment="0" applyProtection="0"/>
    <xf numFmtId="0" fontId="27"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5" fillId="0" borderId="0"/>
    <xf numFmtId="0" fontId="35"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35" fillId="0" borderId="0"/>
    <xf numFmtId="0" fontId="35" fillId="0" borderId="0"/>
    <xf numFmtId="0" fontId="36" fillId="0" borderId="0"/>
    <xf numFmtId="0" fontId="3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5" fillId="0" borderId="0"/>
    <xf numFmtId="0" fontId="8" fillId="0"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9" fillId="0" borderId="5" applyNumberFormat="0" applyFont="0" applyFill="0" applyBorder="0" applyAlignment="0">
      <alignment horizontal="center"/>
    </xf>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27" fillId="0" borderId="0"/>
    <xf numFmtId="0" fontId="27"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8" fillId="0" borderId="0"/>
    <xf numFmtId="0" fontId="58" fillId="0" borderId="0"/>
    <xf numFmtId="0" fontId="58" fillId="0" borderId="0"/>
    <xf numFmtId="0" fontId="58" fillId="0" borderId="0"/>
    <xf numFmtId="0" fontId="61" fillId="0" borderId="0">
      <alignment horizontal="center" wrapText="1"/>
      <protection locked="0"/>
    </xf>
    <xf numFmtId="43" fontId="44" fillId="0" borderId="0" applyFont="0" applyFill="0" applyBorder="0" applyAlignment="0" applyProtection="0"/>
    <xf numFmtId="223" fontId="27" fillId="0" borderId="1"/>
    <xf numFmtId="225" fontId="27" fillId="0" borderId="0"/>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61" fillId="0" borderId="26">
      <alignment horizontal="centerContinuous"/>
    </xf>
    <xf numFmtId="0" fontId="27" fillId="0" borderId="8" applyNumberFormat="0" applyAlignment="0">
      <alignment horizontal="center"/>
    </xf>
    <xf numFmtId="14" fontId="61" fillId="0" borderId="0">
      <alignment horizontal="center" wrapText="1"/>
      <protection locked="0"/>
    </xf>
    <xf numFmtId="9" fontId="8"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27" fillId="0" borderId="0"/>
    <xf numFmtId="0" fontId="27" fillId="0" borderId="0"/>
    <xf numFmtId="0" fontId="27" fillId="0" borderId="0"/>
    <xf numFmtId="0" fontId="27" fillId="0" borderId="0"/>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6" fontId="161" fillId="0" borderId="35">
      <alignment horizontal="right" vertical="center"/>
    </xf>
    <xf numFmtId="166" fontId="161" fillId="0" borderId="35">
      <alignment horizontal="right" vertical="center"/>
    </xf>
    <xf numFmtId="166" fontId="161" fillId="0" borderId="35">
      <alignment horizontal="right" vertical="center"/>
    </xf>
    <xf numFmtId="166" fontId="161" fillId="0" borderId="35">
      <alignment horizontal="right" vertical="center"/>
    </xf>
    <xf numFmtId="166" fontId="16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49" fontId="34"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49" fontId="34"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1" fontId="80" fillId="0" borderId="35">
      <alignment horizontal="right" vertical="center"/>
    </xf>
    <xf numFmtId="252" fontId="19"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49" fontId="34"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3" fontId="8" fillId="0" borderId="35">
      <alignment horizontal="right" vertical="center"/>
    </xf>
    <xf numFmtId="251" fontId="80"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252" fontId="19"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55" fontId="19" fillId="0" borderId="35">
      <alignment horizontal="right" vertical="center"/>
    </xf>
    <xf numFmtId="255" fontId="19" fillId="0" borderId="35">
      <alignment horizontal="right" vertical="center"/>
    </xf>
    <xf numFmtId="255" fontId="19" fillId="0" borderId="35">
      <alignment horizontal="right" vertical="center"/>
    </xf>
    <xf numFmtId="255" fontId="19" fillId="0" borderId="35">
      <alignment horizontal="right" vertical="center"/>
    </xf>
    <xf numFmtId="255" fontId="19"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1" fontId="19" fillId="0" borderId="35">
      <alignment horizontal="right" vertical="center"/>
    </xf>
    <xf numFmtId="241" fontId="19" fillId="0" borderId="35">
      <alignment horizontal="right" vertical="center"/>
    </xf>
    <xf numFmtId="241" fontId="19" fillId="0" borderId="35">
      <alignment horizontal="right" vertical="center"/>
    </xf>
    <xf numFmtId="241" fontId="19" fillId="0" borderId="35">
      <alignment horizontal="right" vertical="center"/>
    </xf>
    <xf numFmtId="166" fontId="161" fillId="0" borderId="35">
      <alignment horizontal="right" vertical="center"/>
    </xf>
    <xf numFmtId="166" fontId="161" fillId="0" borderId="35">
      <alignment horizontal="right" vertical="center"/>
    </xf>
    <xf numFmtId="166" fontId="161" fillId="0" borderId="35">
      <alignment horizontal="right" vertical="center"/>
    </xf>
    <xf numFmtId="166" fontId="161" fillId="0" borderId="35">
      <alignment horizontal="right" vertical="center"/>
    </xf>
    <xf numFmtId="166" fontId="16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5" fontId="19" fillId="0" borderId="35">
      <alignment horizontal="right" vertical="center"/>
    </xf>
    <xf numFmtId="255" fontId="19" fillId="0" borderId="35">
      <alignment horizontal="right" vertical="center"/>
    </xf>
    <xf numFmtId="255" fontId="19" fillId="0" borderId="35">
      <alignment horizontal="right" vertical="center"/>
    </xf>
    <xf numFmtId="255" fontId="19" fillId="0" borderId="35">
      <alignment horizontal="right" vertical="center"/>
    </xf>
    <xf numFmtId="255" fontId="19" fillId="0" borderId="35">
      <alignment horizontal="right" vertical="center"/>
    </xf>
    <xf numFmtId="256" fontId="163" fillId="0" borderId="35">
      <alignment horizontal="right" vertical="center"/>
    </xf>
    <xf numFmtId="256" fontId="163" fillId="0" borderId="35">
      <alignment horizontal="right" vertical="center"/>
    </xf>
    <xf numFmtId="256" fontId="163" fillId="0" borderId="35">
      <alignment horizontal="right" vertical="center"/>
    </xf>
    <xf numFmtId="256" fontId="163" fillId="0" borderId="35">
      <alignment horizontal="right" vertical="center"/>
    </xf>
    <xf numFmtId="256" fontId="163" fillId="0" borderId="35">
      <alignment horizontal="right" vertical="center"/>
    </xf>
    <xf numFmtId="5" fontId="27" fillId="0" borderId="17">
      <alignment horizontal="left" vertical="top"/>
    </xf>
    <xf numFmtId="0" fontId="224" fillId="0" borderId="0"/>
    <xf numFmtId="0" fontId="19" fillId="0" borderId="0"/>
    <xf numFmtId="0" fontId="36"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0" fontId="215" fillId="0" borderId="0"/>
    <xf numFmtId="43" fontId="44" fillId="0" borderId="0" applyFont="0" applyFill="0" applyBorder="0" applyAlignment="0" applyProtection="0"/>
    <xf numFmtId="0" fontId="3" fillId="0" borderId="0"/>
    <xf numFmtId="0" fontId="226" fillId="0" borderId="0"/>
    <xf numFmtId="0" fontId="8" fillId="0" borderId="0"/>
    <xf numFmtId="173" fontId="22" fillId="0" borderId="0" applyFont="0" applyFill="0" applyBorder="0" applyAlignment="0" applyProtection="0"/>
    <xf numFmtId="3" fontId="24" fillId="0" borderId="1"/>
    <xf numFmtId="0" fontId="27" fillId="0" borderId="0"/>
    <xf numFmtId="0" fontId="35" fillId="0" borderId="0" applyNumberFormat="0" applyFill="0" applyAlignment="0"/>
    <xf numFmtId="40" fontId="199" fillId="0" borderId="0" applyFont="0" applyFill="0" applyBorder="0" applyAlignment="0" applyProtection="0"/>
    <xf numFmtId="40" fontId="35" fillId="0" borderId="0" applyFill="0" applyBorder="0" applyAlignment="0" applyProtection="0"/>
    <xf numFmtId="3" fontId="35" fillId="0" borderId="0" applyFill="0" applyBorder="0" applyAlignment="0" applyProtection="0"/>
    <xf numFmtId="279" fontId="35" fillId="0" borderId="0" applyFill="0" applyBorder="0" applyAlignment="0" applyProtection="0"/>
    <xf numFmtId="0" fontId="35" fillId="0" borderId="0" applyFill="0" applyBorder="0" applyAlignment="0" applyProtection="0"/>
    <xf numFmtId="2" fontId="35" fillId="0" borderId="0" applyFill="0" applyBorder="0" applyAlignment="0" applyProtection="0"/>
    <xf numFmtId="0" fontId="114" fillId="0" borderId="50">
      <alignment horizontal="left" vertical="center"/>
    </xf>
    <xf numFmtId="0" fontId="114" fillId="0" borderId="0" applyNumberFormat="0" applyFill="0" applyBorder="0" applyAlignment="0" applyProtection="0"/>
    <xf numFmtId="0" fontId="92" fillId="0" borderId="0"/>
    <xf numFmtId="0" fontId="92" fillId="0" borderId="0"/>
    <xf numFmtId="0" fontId="46" fillId="0" borderId="0"/>
    <xf numFmtId="0" fontId="35" fillId="0" borderId="51" applyNumberFormat="0" applyFill="0" applyAlignment="0" applyProtection="0"/>
    <xf numFmtId="0" fontId="27" fillId="0" borderId="0"/>
    <xf numFmtId="0" fontId="8" fillId="0" borderId="0"/>
    <xf numFmtId="0" fontId="228" fillId="0" borderId="0"/>
    <xf numFmtId="280" fontId="34" fillId="0" borderId="0" applyFont="0" applyFill="0" applyBorder="0" applyAlignment="0" applyProtection="0"/>
    <xf numFmtId="173" fontId="22" fillId="0" borderId="0" applyFont="0" applyFill="0" applyBorder="0" applyAlignment="0" applyProtection="0"/>
    <xf numFmtId="281" fontId="22" fillId="0" borderId="0" applyFont="0" applyFill="0" applyBorder="0" applyAlignment="0" applyProtection="0"/>
    <xf numFmtId="43" fontId="34" fillId="0" borderId="0" applyFont="0" applyFill="0" applyBorder="0" applyAlignment="0" applyProtection="0"/>
    <xf numFmtId="192"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180" fontId="34" fillId="0" borderId="0" applyFont="0" applyFill="0" applyBorder="0" applyAlignment="0" applyProtection="0"/>
    <xf numFmtId="192"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82" fontId="34" fillId="0" borderId="0" applyFont="0" applyFill="0" applyBorder="0" applyAlignment="0" applyProtection="0"/>
    <xf numFmtId="183" fontId="22" fillId="0" borderId="0" applyFont="0" applyFill="0" applyBorder="0" applyAlignment="0" applyProtection="0"/>
    <xf numFmtId="280" fontId="34"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2" fontId="34" fillId="0" borderId="0" applyFont="0" applyFill="0" applyBorder="0" applyAlignment="0" applyProtection="0"/>
    <xf numFmtId="283" fontId="34" fillId="0" borderId="0" applyFont="0" applyFill="0" applyBorder="0" applyAlignment="0" applyProtection="0"/>
    <xf numFmtId="43" fontId="34" fillId="0" borderId="0" applyFont="0" applyFill="0" applyBorder="0" applyAlignment="0" applyProtection="0"/>
    <xf numFmtId="192"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180" fontId="34" fillId="0" borderId="0" applyFont="0" applyFill="0" applyBorder="0" applyAlignment="0" applyProtection="0"/>
    <xf numFmtId="192"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82" fontId="34" fillId="0" borderId="0" applyFont="0" applyFill="0" applyBorder="0" applyAlignment="0" applyProtection="0"/>
    <xf numFmtId="41" fontId="34" fillId="0" borderId="0" applyFont="0" applyFill="0" applyBorder="0" applyAlignment="0" applyProtection="0"/>
    <xf numFmtId="191" fontId="34" fillId="0" borderId="0" applyFont="0" applyFill="0" applyBorder="0" applyAlignment="0" applyProtection="0"/>
    <xf numFmtId="284" fontId="34" fillId="0" borderId="0" applyFont="0" applyFill="0" applyBorder="0" applyAlignment="0" applyProtection="0"/>
    <xf numFmtId="179" fontId="34" fillId="0" borderId="0" applyFont="0" applyFill="0" applyBorder="0" applyAlignment="0" applyProtection="0"/>
    <xf numFmtId="284" fontId="34" fillId="0" borderId="0" applyFont="0" applyFill="0" applyBorder="0" applyAlignment="0" applyProtection="0"/>
    <xf numFmtId="184" fontId="34" fillId="0" borderId="0" applyFont="0" applyFill="0" applyBorder="0" applyAlignment="0" applyProtection="0"/>
    <xf numFmtId="191" fontId="34" fillId="0" borderId="0" applyFont="0" applyFill="0" applyBorder="0" applyAlignment="0" applyProtection="0"/>
    <xf numFmtId="285"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284" fontId="34" fillId="0" borderId="0" applyFont="0" applyFill="0" applyBorder="0" applyAlignment="0" applyProtection="0"/>
    <xf numFmtId="284" fontId="34" fillId="0" borderId="0" applyFont="0" applyFill="0" applyBorder="0" applyAlignment="0" applyProtection="0"/>
    <xf numFmtId="179" fontId="34" fillId="0" borderId="0" applyFont="0" applyFill="0" applyBorder="0" applyAlignment="0" applyProtection="0"/>
    <xf numFmtId="284" fontId="34" fillId="0" borderId="0" applyFont="0" applyFill="0" applyBorder="0" applyAlignment="0" applyProtection="0"/>
    <xf numFmtId="179" fontId="34" fillId="0" borderId="0" applyFont="0" applyFill="0" applyBorder="0" applyAlignment="0" applyProtection="0"/>
    <xf numFmtId="286" fontId="34" fillId="0" borderId="0" applyFont="0" applyFill="0" applyBorder="0" applyAlignment="0" applyProtection="0"/>
    <xf numFmtId="183" fontId="22" fillId="0" borderId="0" applyFont="0" applyFill="0" applyBorder="0" applyAlignment="0" applyProtection="0"/>
    <xf numFmtId="280" fontId="34"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2" fontId="34" fillId="0" borderId="0" applyFont="0" applyFill="0" applyBorder="0" applyAlignment="0" applyProtection="0"/>
    <xf numFmtId="283" fontId="34" fillId="0" borderId="0" applyFont="0" applyFill="0" applyBorder="0" applyAlignment="0" applyProtection="0"/>
    <xf numFmtId="41" fontId="34" fillId="0" borderId="0" applyFont="0" applyFill="0" applyBorder="0" applyAlignment="0" applyProtection="0"/>
    <xf numFmtId="191" fontId="34" fillId="0" borderId="0" applyFont="0" applyFill="0" applyBorder="0" applyAlignment="0" applyProtection="0"/>
    <xf numFmtId="284" fontId="34" fillId="0" borderId="0" applyFont="0" applyFill="0" applyBorder="0" applyAlignment="0" applyProtection="0"/>
    <xf numFmtId="179" fontId="34" fillId="0" borderId="0" applyFont="0" applyFill="0" applyBorder="0" applyAlignment="0" applyProtection="0"/>
    <xf numFmtId="284" fontId="34" fillId="0" borderId="0" applyFont="0" applyFill="0" applyBorder="0" applyAlignment="0" applyProtection="0"/>
    <xf numFmtId="184" fontId="34" fillId="0" borderId="0" applyFont="0" applyFill="0" applyBorder="0" applyAlignment="0" applyProtection="0"/>
    <xf numFmtId="191" fontId="34" fillId="0" borderId="0" applyFont="0" applyFill="0" applyBorder="0" applyAlignment="0" applyProtection="0"/>
    <xf numFmtId="285"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284" fontId="34" fillId="0" borderId="0" applyFont="0" applyFill="0" applyBorder="0" applyAlignment="0" applyProtection="0"/>
    <xf numFmtId="284" fontId="34" fillId="0" borderId="0" applyFont="0" applyFill="0" applyBorder="0" applyAlignment="0" applyProtection="0"/>
    <xf numFmtId="179" fontId="34" fillId="0" borderId="0" applyFont="0" applyFill="0" applyBorder="0" applyAlignment="0" applyProtection="0"/>
    <xf numFmtId="284" fontId="34" fillId="0" borderId="0" applyFont="0" applyFill="0" applyBorder="0" applyAlignment="0" applyProtection="0"/>
    <xf numFmtId="179" fontId="34" fillId="0" borderId="0" applyFont="0" applyFill="0" applyBorder="0" applyAlignment="0" applyProtection="0"/>
    <xf numFmtId="286" fontId="34" fillId="0" borderId="0" applyFont="0" applyFill="0" applyBorder="0" applyAlignment="0" applyProtection="0"/>
    <xf numFmtId="43" fontId="34" fillId="0" borderId="0" applyFont="0" applyFill="0" applyBorder="0" applyAlignment="0" applyProtection="0"/>
    <xf numFmtId="192"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180" fontId="34" fillId="0" borderId="0" applyFont="0" applyFill="0" applyBorder="0" applyAlignment="0" applyProtection="0"/>
    <xf numFmtId="192"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82" fontId="34" fillId="0" borderId="0" applyFont="0" applyFill="0" applyBorder="0" applyAlignment="0" applyProtection="0"/>
    <xf numFmtId="173" fontId="22" fillId="0" borderId="0" applyFont="0" applyFill="0" applyBorder="0" applyAlignment="0" applyProtection="0"/>
    <xf numFmtId="281" fontId="22"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2" fontId="34" fillId="0" borderId="0" applyFont="0" applyFill="0" applyBorder="0" applyAlignment="0" applyProtection="0"/>
    <xf numFmtId="283" fontId="34" fillId="0" borderId="0" applyFont="0" applyFill="0" applyBorder="0" applyAlignment="0" applyProtection="0"/>
    <xf numFmtId="41" fontId="34" fillId="0" borderId="0" applyFont="0" applyFill="0" applyBorder="0" applyAlignment="0" applyProtection="0"/>
    <xf numFmtId="191" fontId="34" fillId="0" borderId="0" applyFont="0" applyFill="0" applyBorder="0" applyAlignment="0" applyProtection="0"/>
    <xf numFmtId="284" fontId="34" fillId="0" borderId="0" applyFont="0" applyFill="0" applyBorder="0" applyAlignment="0" applyProtection="0"/>
    <xf numFmtId="179" fontId="34" fillId="0" borderId="0" applyFont="0" applyFill="0" applyBorder="0" applyAlignment="0" applyProtection="0"/>
    <xf numFmtId="284" fontId="34" fillId="0" borderId="0" applyFont="0" applyFill="0" applyBorder="0" applyAlignment="0" applyProtection="0"/>
    <xf numFmtId="184" fontId="34" fillId="0" borderId="0" applyFont="0" applyFill="0" applyBorder="0" applyAlignment="0" applyProtection="0"/>
    <xf numFmtId="191" fontId="34" fillId="0" borderId="0" applyFont="0" applyFill="0" applyBorder="0" applyAlignment="0" applyProtection="0"/>
    <xf numFmtId="285"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284" fontId="34" fillId="0" borderId="0" applyFont="0" applyFill="0" applyBorder="0" applyAlignment="0" applyProtection="0"/>
    <xf numFmtId="284" fontId="34" fillId="0" borderId="0" applyFont="0" applyFill="0" applyBorder="0" applyAlignment="0" applyProtection="0"/>
    <xf numFmtId="179" fontId="34" fillId="0" borderId="0" applyFont="0" applyFill="0" applyBorder="0" applyAlignment="0" applyProtection="0"/>
    <xf numFmtId="284" fontId="34" fillId="0" borderId="0" applyFont="0" applyFill="0" applyBorder="0" applyAlignment="0" applyProtection="0"/>
    <xf numFmtId="179" fontId="34" fillId="0" borderId="0" applyFont="0" applyFill="0" applyBorder="0" applyAlignment="0" applyProtection="0"/>
    <xf numFmtId="286" fontId="34" fillId="0" borderId="0" applyFont="0" applyFill="0" applyBorder="0" applyAlignment="0" applyProtection="0"/>
    <xf numFmtId="43" fontId="34" fillId="0" borderId="0" applyFont="0" applyFill="0" applyBorder="0" applyAlignment="0" applyProtection="0"/>
    <xf numFmtId="192"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180" fontId="34" fillId="0" borderId="0" applyFont="0" applyFill="0" applyBorder="0" applyAlignment="0" applyProtection="0"/>
    <xf numFmtId="192"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06" fontId="34" fillId="0" borderId="0" applyFont="0" applyFill="0" applyBorder="0" applyAlignment="0" applyProtection="0"/>
    <xf numFmtId="181" fontId="34" fillId="0" borderId="0" applyFont="0" applyFill="0" applyBorder="0" applyAlignment="0" applyProtection="0"/>
    <xf numFmtId="282" fontId="34" fillId="0" borderId="0" applyFont="0" applyFill="0" applyBorder="0" applyAlignment="0" applyProtection="0"/>
    <xf numFmtId="173" fontId="22" fillId="0" borderId="0" applyFont="0" applyFill="0" applyBorder="0" applyAlignment="0" applyProtection="0"/>
    <xf numFmtId="281" fontId="22" fillId="0" borderId="0" applyFont="0" applyFill="0" applyBorder="0" applyAlignment="0" applyProtection="0"/>
    <xf numFmtId="164" fontId="31" fillId="0" borderId="0" applyFont="0" applyFill="0" applyBorder="0" applyAlignment="0" applyProtection="0"/>
    <xf numFmtId="287" fontId="35" fillId="0" borderId="0" applyFill="0" applyBorder="0" applyAlignment="0" applyProtection="0"/>
    <xf numFmtId="6" fontId="204" fillId="0" borderId="0" applyFont="0" applyFill="0" applyBorder="0" applyAlignment="0" applyProtection="0"/>
    <xf numFmtId="288" fontId="35" fillId="0" borderId="0" applyFill="0" applyBorder="0" applyAlignment="0" applyProtection="0"/>
    <xf numFmtId="173" fontId="137" fillId="0" borderId="0" applyFont="0" applyFill="0" applyBorder="0" applyAlignment="0" applyProtection="0"/>
    <xf numFmtId="287" fontId="35" fillId="0" borderId="0" applyFill="0" applyBorder="0" applyAlignment="0" applyProtection="0"/>
    <xf numFmtId="6" fontId="204" fillId="0" borderId="0" applyFont="0" applyFill="0" applyBorder="0" applyAlignment="0" applyProtection="0"/>
    <xf numFmtId="288" fontId="35" fillId="0" borderId="0" applyFill="0" applyBorder="0" applyAlignment="0" applyProtection="0"/>
    <xf numFmtId="191" fontId="31" fillId="0" borderId="0" applyFont="0" applyFill="0" applyBorder="0" applyAlignment="0" applyProtection="0"/>
    <xf numFmtId="289" fontId="35" fillId="0" borderId="0" applyFill="0" applyBorder="0" applyAlignment="0" applyProtection="0"/>
    <xf numFmtId="187" fontId="136" fillId="0" borderId="0" applyFont="0" applyFill="0" applyBorder="0" applyAlignment="0" applyProtection="0"/>
    <xf numFmtId="0" fontId="43" fillId="0" borderId="0"/>
    <xf numFmtId="0" fontId="43" fillId="0" borderId="0"/>
    <xf numFmtId="3" fontId="24" fillId="0" borderId="1"/>
    <xf numFmtId="3" fontId="24" fillId="0" borderId="1"/>
    <xf numFmtId="0" fontId="45" fillId="2" borderId="0"/>
    <xf numFmtId="9" fontId="35" fillId="0" borderId="0" applyFill="0" applyBorder="0" applyAlignment="0" applyProtection="0"/>
    <xf numFmtId="9" fontId="35" fillId="0" borderId="0" applyFill="0" applyBorder="0" applyAlignment="0" applyProtection="0"/>
    <xf numFmtId="0" fontId="50" fillId="3" borderId="6" applyFont="0" applyFill="0" applyAlignment="0">
      <alignment vertical="center" wrapText="1"/>
    </xf>
    <xf numFmtId="0" fontId="52" fillId="2" borderId="0"/>
    <xf numFmtId="0" fontId="8" fillId="0" borderId="0"/>
    <xf numFmtId="0" fontId="53" fillId="2" borderId="0"/>
    <xf numFmtId="0" fontId="27" fillId="0" borderId="0"/>
    <xf numFmtId="0" fontId="27" fillId="0" borderId="0"/>
    <xf numFmtId="0" fontId="27" fillId="0" borderId="0"/>
    <xf numFmtId="0" fontId="27" fillId="0" borderId="0"/>
    <xf numFmtId="0" fontId="58" fillId="0" borderId="0"/>
    <xf numFmtId="0" fontId="199" fillId="0" borderId="0" applyFont="0" applyFill="0" applyBorder="0" applyAlignment="0" applyProtection="0"/>
    <xf numFmtId="0" fontId="35" fillId="0" borderId="0" applyFill="0" applyBorder="0" applyAlignment="0" applyProtection="0"/>
    <xf numFmtId="0" fontId="229" fillId="0" borderId="0"/>
    <xf numFmtId="0" fontId="31" fillId="0" borderId="0"/>
    <xf numFmtId="0" fontId="75" fillId="0" borderId="0"/>
    <xf numFmtId="0" fontId="8" fillId="0" borderId="0"/>
    <xf numFmtId="43" fontId="3" fillId="0" borderId="0" applyFont="0" applyFill="0" applyBorder="0" applyAlignment="0" applyProtection="0"/>
    <xf numFmtId="43" fontId="44" fillId="0" borderId="0" applyFont="0" applyFill="0" applyBorder="0" applyAlignment="0" applyProtection="0"/>
    <xf numFmtId="43" fontId="23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180" fontId="230" fillId="0" borderId="0" applyFont="0" applyFill="0" applyBorder="0" applyAlignment="0" applyProtection="0"/>
    <xf numFmtId="180" fontId="230" fillId="0" borderId="0" applyFont="0" applyFill="0" applyBorder="0" applyAlignment="0" applyProtection="0"/>
    <xf numFmtId="180" fontId="230" fillId="0" borderId="0" applyFont="0" applyFill="0" applyBorder="0" applyAlignment="0" applyProtection="0"/>
    <xf numFmtId="180" fontId="230"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23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80" fontId="230" fillId="0" borderId="0" applyFont="0" applyFill="0" applyBorder="0" applyAlignment="0" applyProtection="0"/>
    <xf numFmtId="43" fontId="3" fillId="0" borderId="0" applyFont="0" applyFill="0" applyBorder="0" applyAlignment="0" applyProtection="0"/>
    <xf numFmtId="180" fontId="230" fillId="0" borderId="0" applyFont="0" applyFill="0" applyBorder="0" applyAlignment="0" applyProtection="0"/>
    <xf numFmtId="43" fontId="3" fillId="0" borderId="0" applyFont="0" applyFill="0" applyBorder="0" applyAlignment="0" applyProtection="0"/>
    <xf numFmtId="180" fontId="230"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9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290" fontId="1" fillId="0" borderId="0" applyFont="0" applyFill="0" applyBorder="0" applyAlignment="0" applyProtection="0"/>
    <xf numFmtId="185" fontId="1" fillId="0" borderId="0" applyFont="0" applyFill="0" applyBorder="0" applyAlignment="0" applyProtection="0"/>
    <xf numFmtId="279"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9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5" fontId="1" fillId="0" borderId="0" applyFont="0" applyFill="0" applyBorder="0" applyAlignment="0" applyProtection="0"/>
    <xf numFmtId="43" fontId="1" fillId="0" borderId="0" applyFont="0" applyFill="0" applyBorder="0" applyAlignment="0" applyProtection="0"/>
    <xf numFmtId="291" fontId="1" fillId="0" borderId="0" applyFont="0" applyFill="0" applyBorder="0" applyAlignment="0" applyProtection="0"/>
    <xf numFmtId="291" fontId="1" fillId="0" borderId="0" applyFont="0" applyFill="0" applyBorder="0" applyAlignment="0" applyProtection="0"/>
    <xf numFmtId="291" fontId="1" fillId="0" borderId="0" applyFont="0" applyFill="0" applyBorder="0" applyAlignment="0" applyProtection="0"/>
    <xf numFmtId="29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3" fontId="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209" fontId="35" fillId="0" borderId="0"/>
    <xf numFmtId="165" fontId="31" fillId="0" borderId="0" applyFont="0" applyFill="0" applyBorder="0" applyAlignment="0" applyProtection="0"/>
    <xf numFmtId="292" fontId="35" fillId="0" borderId="0" applyFill="0" applyBorder="0" applyAlignment="0" applyProtection="0"/>
    <xf numFmtId="219" fontId="35" fillId="0" borderId="0"/>
    <xf numFmtId="221" fontId="19" fillId="0" borderId="16"/>
    <xf numFmtId="0" fontId="46" fillId="0" borderId="0" applyNumberFormat="0" applyFill="0" applyBorder="0" applyAlignment="0" applyProtection="0">
      <alignment vertical="center"/>
    </xf>
    <xf numFmtId="268" fontId="31" fillId="0" borderId="0" applyFont="0" applyFill="0" applyBorder="0" applyAlignment="0" applyProtection="0"/>
    <xf numFmtId="293" fontId="35" fillId="0" borderId="0" applyFill="0" applyBorder="0" applyAlignment="0" applyProtection="0"/>
    <xf numFmtId="166" fontId="31" fillId="0" borderId="0" applyFont="0" applyFill="0" applyBorder="0" applyAlignment="0" applyProtection="0"/>
    <xf numFmtId="43" fontId="28" fillId="0" borderId="0" applyFont="0" applyFill="0" applyBorder="0" applyAlignment="0"/>
    <xf numFmtId="224" fontId="35" fillId="0" borderId="0"/>
    <xf numFmtId="3" fontId="35" fillId="0" borderId="0" applyBorder="0" applyAlignment="0"/>
    <xf numFmtId="234" fontId="8" fillId="0" borderId="0" applyFont="0" applyFill="0" applyBorder="0" applyAlignment="0" applyProtection="0"/>
    <xf numFmtId="0" fontId="99" fillId="0" borderId="0" applyNumberFormat="0" applyFill="0" applyBorder="0" applyAlignment="0" applyProtection="0"/>
    <xf numFmtId="3" fontId="35" fillId="0" borderId="0" applyBorder="0" applyAlignment="0"/>
    <xf numFmtId="38" fontId="108" fillId="2" borderId="0" applyNumberFormat="0" applyBorder="0" applyAlignment="0" applyProtection="0"/>
    <xf numFmtId="0" fontId="113" fillId="0" borderId="0">
      <alignment horizontal="left"/>
    </xf>
    <xf numFmtId="0" fontId="115" fillId="0" borderId="22" applyNumberFormat="0" applyFill="0" applyAlignment="0" applyProtection="0"/>
    <xf numFmtId="0" fontId="116" fillId="0" borderId="23" applyNumberFormat="0" applyFill="0" applyAlignment="0" applyProtection="0"/>
    <xf numFmtId="0" fontId="117" fillId="0" borderId="24" applyNumberFormat="0" applyFill="0" applyAlignment="0" applyProtection="0"/>
    <xf numFmtId="0" fontId="117" fillId="0" borderId="0" applyNumberFormat="0" applyFill="0" applyBorder="0" applyAlignment="0" applyProtection="0"/>
    <xf numFmtId="194" fontId="19" fillId="0" borderId="0">
      <protection locked="0"/>
    </xf>
    <xf numFmtId="0" fontId="231" fillId="0" borderId="0" applyProtection="0"/>
    <xf numFmtId="232" fontId="119" fillId="45" borderId="1" applyNumberFormat="0" applyAlignment="0">
      <alignment horizontal="left" vertical="top"/>
    </xf>
    <xf numFmtId="0" fontId="232" fillId="0" borderId="0" applyNumberFormat="0" applyFill="0" applyBorder="0" applyAlignment="0" applyProtection="0">
      <alignment vertical="top"/>
      <protection locked="0"/>
    </xf>
    <xf numFmtId="41" fontId="34" fillId="0" borderId="0" applyFont="0" applyFill="0" applyBorder="0" applyAlignment="0" applyProtection="0"/>
    <xf numFmtId="0" fontId="233" fillId="0" borderId="0"/>
    <xf numFmtId="0" fontId="201" fillId="0" borderId="0"/>
    <xf numFmtId="0" fontId="198" fillId="0" borderId="0" applyFont="0" applyFill="0" applyBorder="0" applyAlignment="0" applyProtection="0"/>
    <xf numFmtId="0" fontId="35" fillId="0" borderId="0" applyFill="0" applyBorder="0" applyAlignment="0" applyProtection="0"/>
    <xf numFmtId="0" fontId="198" fillId="0" borderId="0" applyFont="0" applyFill="0" applyBorder="0" applyAlignment="0" applyProtection="0"/>
    <xf numFmtId="0" fontId="12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0" fontId="123" fillId="0" borderId="0" applyNumberFormat="0" applyFill="0" applyBorder="0" applyAlignment="0" applyProtection="0"/>
    <xf numFmtId="0" fontId="127" fillId="0" borderId="27" applyNumberFormat="0" applyFill="0" applyAlignment="0" applyProtection="0"/>
    <xf numFmtId="0" fontId="130" fillId="0" borderId="25"/>
    <xf numFmtId="0" fontId="35" fillId="0" borderId="0" applyNumberFormat="0" applyFill="0" applyAlignment="0"/>
    <xf numFmtId="37" fontId="133" fillId="0" borderId="0"/>
    <xf numFmtId="41" fontId="80" fillId="0" borderId="0"/>
    <xf numFmtId="0" fontId="8" fillId="0" borderId="0"/>
    <xf numFmtId="0" fontId="19" fillId="0" borderId="0"/>
    <xf numFmtId="0" fontId="3" fillId="0" borderId="0"/>
    <xf numFmtId="0" fontId="8" fillId="0" borderId="0">
      <alignment vertical="top"/>
    </xf>
    <xf numFmtId="0" fontId="3"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10" fillId="0" borderId="0"/>
    <xf numFmtId="0" fontId="3" fillId="0" borderId="0"/>
    <xf numFmtId="0" fontId="3" fillId="0" borderId="0">
      <alignment vertical="top"/>
    </xf>
    <xf numFmtId="0" fontId="19" fillId="0" borderId="0"/>
    <xf numFmtId="0" fontId="21" fillId="0" borderId="0"/>
    <xf numFmtId="0" fontId="3" fillId="0" borderId="0"/>
    <xf numFmtId="0" fontId="15"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3" fillId="0" borderId="0"/>
    <xf numFmtId="0" fontId="19" fillId="0" borderId="0"/>
    <xf numFmtId="0" fontId="19" fillId="0" borderId="0"/>
    <xf numFmtId="0" fontId="3" fillId="0" borderId="0"/>
    <xf numFmtId="0" fontId="19" fillId="0" borderId="0"/>
    <xf numFmtId="0" fontId="19" fillId="0" borderId="0"/>
    <xf numFmtId="0" fontId="19" fillId="0" borderId="0"/>
    <xf numFmtId="0" fontId="3" fillId="0" borderId="0"/>
    <xf numFmtId="0" fontId="1" fillId="0" borderId="0"/>
    <xf numFmtId="0" fontId="3" fillId="0" borderId="0"/>
    <xf numFmtId="0" fontId="44" fillId="0" borderId="0"/>
    <xf numFmtId="0" fontId="215" fillId="0" borderId="0"/>
    <xf numFmtId="0" fontId="3" fillId="0" borderId="0"/>
    <xf numFmtId="0" fontId="8"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alignment vertical="top"/>
    </xf>
    <xf numFmtId="0" fontId="8" fillId="0" borderId="0"/>
    <xf numFmtId="0" fontId="8" fillId="0" borderId="0"/>
    <xf numFmtId="0" fontId="8" fillId="0" borderId="0"/>
    <xf numFmtId="0" fontId="8" fillId="0" borderId="0"/>
    <xf numFmtId="0" fontId="3" fillId="0" borderId="0"/>
    <xf numFmtId="0" fontId="224" fillId="0" borderId="0"/>
    <xf numFmtId="0" fontId="3" fillId="0" borderId="0"/>
    <xf numFmtId="0" fontId="234" fillId="0" borderId="0"/>
    <xf numFmtId="0" fontId="3" fillId="0" borderId="0">
      <alignment vertical="top"/>
    </xf>
    <xf numFmtId="0" fontId="216" fillId="0" borderId="0"/>
    <xf numFmtId="0" fontId="216" fillId="0" borderId="0"/>
    <xf numFmtId="0" fontId="44" fillId="0" borderId="0"/>
    <xf numFmtId="0" fontId="1" fillId="0" borderId="0"/>
    <xf numFmtId="0" fontId="230" fillId="0" borderId="0"/>
    <xf numFmtId="0" fontId="44" fillId="0" borderId="0"/>
    <xf numFmtId="0" fontId="1" fillId="0" borderId="0"/>
    <xf numFmtId="0" fontId="1" fillId="0" borderId="0"/>
    <xf numFmtId="0" fontId="1" fillId="0" borderId="0"/>
    <xf numFmtId="0" fontId="1" fillId="0" borderId="0"/>
    <xf numFmtId="0" fontId="44" fillId="51" borderId="30" applyNumberFormat="0" applyFont="0" applyAlignment="0" applyProtection="0"/>
    <xf numFmtId="0" fontId="44" fillId="51" borderId="30" applyNumberFormat="0" applyFont="0" applyAlignment="0" applyProtection="0"/>
    <xf numFmtId="9" fontId="8"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1" fontId="34" fillId="0" borderId="0" applyFont="0" applyFill="0" applyBorder="0" applyAlignment="0" applyProtection="0"/>
    <xf numFmtId="0" fontId="3" fillId="0" borderId="0">
      <alignment vertical="center"/>
    </xf>
    <xf numFmtId="0" fontId="3" fillId="0" borderId="0">
      <alignment vertical="center"/>
    </xf>
    <xf numFmtId="0" fontId="235" fillId="0" borderId="0" applyNumberFormat="0" applyFill="0" applyBorder="0" applyAlignment="0" applyProtection="0"/>
    <xf numFmtId="0" fontId="27" fillId="0" borderId="0" applyNumberFormat="0" applyFill="0" applyBorder="0" applyAlignment="0" applyProtection="0"/>
    <xf numFmtId="169" fontId="80"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80" fillId="0" borderId="0" applyFont="0" applyFill="0" applyBorder="0" applyAlignment="0" applyProtection="0"/>
    <xf numFmtId="169" fontId="80" fillId="0" borderId="0" applyFont="0" applyFill="0" applyBorder="0" applyAlignment="0" applyProtection="0"/>
    <xf numFmtId="41"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79" fontId="34" fillId="0" borderId="0" applyFont="0" applyFill="0" applyBorder="0" applyAlignment="0" applyProtection="0"/>
    <xf numFmtId="169" fontId="80"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247" fontId="31" fillId="0" borderId="0" applyFont="0" applyFill="0" applyBorder="0" applyAlignment="0" applyProtection="0"/>
    <xf numFmtId="167" fontId="19"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247" fontId="31"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83" fontId="34" fillId="0" borderId="0" applyFont="0" applyFill="0" applyBorder="0" applyAlignment="0" applyProtection="0"/>
    <xf numFmtId="167" fontId="19" fillId="0" borderId="0" applyFont="0" applyFill="0" applyBorder="0" applyAlignment="0" applyProtection="0"/>
    <xf numFmtId="247" fontId="31"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22" fillId="0" borderId="0" applyFont="0" applyFill="0" applyBorder="0" applyAlignment="0" applyProtection="0"/>
    <xf numFmtId="167" fontId="19" fillId="0" borderId="0" applyFont="0" applyFill="0" applyBorder="0" applyAlignment="0" applyProtection="0"/>
    <xf numFmtId="169" fontId="80" fillId="0" borderId="0" applyFont="0" applyFill="0" applyBorder="0" applyAlignment="0" applyProtection="0"/>
    <xf numFmtId="169" fontId="80"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0" fontId="130" fillId="0" borderId="0"/>
    <xf numFmtId="250" fontId="19" fillId="0" borderId="35">
      <alignment horizontal="right" vertical="center"/>
    </xf>
    <xf numFmtId="250" fontId="19" fillId="0" borderId="35">
      <alignment horizontal="right" vertical="center"/>
    </xf>
    <xf numFmtId="250" fontId="19" fillId="0" borderId="35">
      <alignment horizontal="right" vertical="center"/>
    </xf>
    <xf numFmtId="250" fontId="19" fillId="0" borderId="35">
      <alignment horizontal="right" vertical="center"/>
    </xf>
    <xf numFmtId="251" fontId="80" fillId="0" borderId="35">
      <alignment horizontal="right" vertical="center"/>
    </xf>
    <xf numFmtId="250" fontId="19" fillId="0" borderId="35">
      <alignment horizontal="right" vertical="center"/>
    </xf>
    <xf numFmtId="250" fontId="19" fillId="0" borderId="35">
      <alignment horizontal="right" vertical="center"/>
    </xf>
    <xf numFmtId="294" fontId="31" fillId="0" borderId="52">
      <alignment horizontal="right" vertical="center"/>
    </xf>
    <xf numFmtId="248" fontId="31" fillId="0" borderId="35">
      <alignment horizontal="right" vertical="center"/>
    </xf>
    <xf numFmtId="250" fontId="19"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50" fontId="19" fillId="0" borderId="35">
      <alignment horizontal="right" vertical="center"/>
    </xf>
    <xf numFmtId="250" fontId="19"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251" fontId="80" fillId="0" borderId="35">
      <alignment horizontal="right" vertical="center"/>
    </xf>
    <xf numFmtId="165" fontId="58" fillId="0" borderId="35">
      <alignment horizontal="right" vertical="center"/>
    </xf>
    <xf numFmtId="248" fontId="31" fillId="0" borderId="35">
      <alignment horizontal="right" vertical="center"/>
    </xf>
    <xf numFmtId="295" fontId="19" fillId="0" borderId="52">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51" fontId="80" fillId="0" borderId="35">
      <alignment horizontal="right" vertical="center"/>
    </xf>
    <xf numFmtId="251" fontId="80" fillId="0" borderId="35">
      <alignment horizontal="right" vertical="center"/>
    </xf>
    <xf numFmtId="295" fontId="19" fillId="0" borderId="52">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94" fontId="31" fillId="0" borderId="52">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165" fontId="58"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142"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78" fillId="0" borderId="18" applyNumberFormat="0" applyFill="0" applyAlignment="0" applyProtection="0"/>
    <xf numFmtId="0" fontId="142" fillId="0" borderId="0" applyNumberFormat="0" applyFill="0" applyBorder="0" applyAlignment="0" applyProtection="0">
      <alignment vertical="center"/>
    </xf>
    <xf numFmtId="232" fontId="186" fillId="58" borderId="13">
      <alignment vertical="top"/>
    </xf>
    <xf numFmtId="0" fontId="187" fillId="59" borderId="1">
      <alignment horizontal="left" vertical="center"/>
    </xf>
    <xf numFmtId="255" fontId="188" fillId="60" borderId="13"/>
    <xf numFmtId="264" fontId="189" fillId="0" borderId="13">
      <alignment horizontal="left" vertical="top"/>
    </xf>
    <xf numFmtId="0" fontId="190" fillId="61" borderId="0">
      <alignment horizontal="left" vertical="center"/>
    </xf>
    <xf numFmtId="0" fontId="236" fillId="0" borderId="0">
      <alignment horizontal="left"/>
    </xf>
    <xf numFmtId="0" fontId="192" fillId="0" borderId="17">
      <alignment horizontal="left" vertical="center"/>
    </xf>
    <xf numFmtId="0" fontId="194" fillId="0" borderId="0" applyNumberFormat="0" applyFill="0" applyBorder="0" applyAlignment="0" applyProtection="0"/>
    <xf numFmtId="0" fontId="237" fillId="0" borderId="0"/>
    <xf numFmtId="0" fontId="8" fillId="0" borderId="0"/>
    <xf numFmtId="0" fontId="8" fillId="0" borderId="0"/>
    <xf numFmtId="0" fontId="238" fillId="0" borderId="0"/>
    <xf numFmtId="43" fontId="215" fillId="0" borderId="0" applyFont="0" applyFill="0" applyBorder="0" applyAlignment="0" applyProtection="0"/>
    <xf numFmtId="44" fontId="8" fillId="0" borderId="0" applyFont="0" applyFill="0" applyBorder="0" applyAlignment="0" applyProtection="0"/>
    <xf numFmtId="0" fontId="214" fillId="0" borderId="0"/>
    <xf numFmtId="9" fontId="215" fillId="0" borderId="0" applyFont="0" applyFill="0" applyBorder="0" applyAlignment="0" applyProtection="0"/>
    <xf numFmtId="173" fontId="22" fillId="0" borderId="0" applyFont="0" applyFill="0" applyBorder="0" applyAlignment="0" applyProtection="0"/>
    <xf numFmtId="291" fontId="8" fillId="0" borderId="0" applyFont="0" applyFill="0" applyBorder="0" applyAlignment="0" applyProtection="0"/>
    <xf numFmtId="0" fontId="27" fillId="0" borderId="0" applyNumberFormat="0" applyFill="0" applyBorder="0" applyAlignment="0" applyProtection="0"/>
    <xf numFmtId="296" fontId="8" fillId="0" borderId="0" applyFill="0" applyBorder="0" applyAlignment="0"/>
    <xf numFmtId="297" fontId="8" fillId="0" borderId="0" applyFill="0" applyBorder="0" applyAlignment="0"/>
    <xf numFmtId="176"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12" fontId="88" fillId="0" borderId="0">
      <protection locked="0"/>
    </xf>
    <xf numFmtId="213" fontId="88" fillId="0" borderId="0">
      <protection locked="0"/>
    </xf>
    <xf numFmtId="214" fontId="89" fillId="0" borderId="15">
      <protection locked="0"/>
    </xf>
    <xf numFmtId="215" fontId="88" fillId="0" borderId="0">
      <protection locked="0"/>
    </xf>
    <xf numFmtId="216" fontId="88" fillId="0" borderId="0">
      <protection locked="0"/>
    </xf>
    <xf numFmtId="215" fontId="88" fillId="0" borderId="0" applyNumberFormat="0">
      <protection locked="0"/>
    </xf>
    <xf numFmtId="215" fontId="88" fillId="0" borderId="0">
      <protection locked="0"/>
    </xf>
    <xf numFmtId="220" fontId="91" fillId="0" borderId="2">
      <alignment horizontal="center"/>
      <protection hidden="1"/>
    </xf>
    <xf numFmtId="167" fontId="94" fillId="0" borderId="0" applyFont="0" applyFill="0" applyBorder="0" applyAlignment="0" applyProtection="0"/>
    <xf numFmtId="41" fontId="94" fillId="0" borderId="0" applyFont="0" applyFill="0" applyBorder="0" applyAlignment="0" applyProtection="0"/>
    <xf numFmtId="167" fontId="94" fillId="0" borderId="0" applyFont="0" applyFill="0" applyBorder="0" applyAlignment="0" applyProtection="0"/>
    <xf numFmtId="41" fontId="94" fillId="0" borderId="0" applyFont="0" applyFill="0" applyBorder="0" applyAlignment="0" applyProtection="0"/>
    <xf numFmtId="168" fontId="94" fillId="0" borderId="0" applyFont="0" applyFill="0" applyBorder="0" applyAlignment="0" applyProtection="0"/>
    <xf numFmtId="43" fontId="94" fillId="0" borderId="0" applyFont="0" applyFill="0" applyBorder="0" applyAlignment="0" applyProtection="0"/>
    <xf numFmtId="168" fontId="94" fillId="0" borderId="0" applyFont="0" applyFill="0" applyBorder="0" applyAlignment="0" applyProtection="0"/>
    <xf numFmtId="43" fontId="94" fillId="0" borderId="0" applyFont="0" applyFill="0" applyBorder="0" applyAlignment="0" applyProtection="0"/>
    <xf numFmtId="0" fontId="8" fillId="0" borderId="0" applyFill="0" applyBorder="0" applyAlignment="0"/>
    <xf numFmtId="298" fontId="58" fillId="0" borderId="0">
      <protection locked="0"/>
    </xf>
    <xf numFmtId="298" fontId="58" fillId="0" borderId="0">
      <protection locked="0"/>
    </xf>
    <xf numFmtId="0" fontId="8" fillId="0" borderId="0" applyFill="0" applyBorder="0" applyAlignment="0"/>
    <xf numFmtId="0" fontId="214" fillId="0" borderId="0"/>
    <xf numFmtId="0" fontId="3" fillId="0" borderId="0"/>
    <xf numFmtId="0" fontId="3" fillId="0" borderId="0"/>
    <xf numFmtId="0" fontId="8" fillId="0" borderId="0" applyFill="0" applyBorder="0" applyAlignment="0"/>
    <xf numFmtId="0" fontId="240" fillId="0" borderId="0"/>
    <xf numFmtId="251" fontId="80" fillId="0" borderId="35">
      <alignment horizontal="right" vertical="center"/>
    </xf>
    <xf numFmtId="0" fontId="8" fillId="0" borderId="0" applyFill="0" applyBorder="0" applyAlignment="0"/>
    <xf numFmtId="180" fontId="138" fillId="0" borderId="0" applyFont="0" applyFill="0" applyBorder="0" applyAlignment="0" applyProtection="0"/>
    <xf numFmtId="0" fontId="19" fillId="0" borderId="0"/>
    <xf numFmtId="42" fontId="8" fillId="0" borderId="0" applyFont="0" applyFill="0" applyBorder="0" applyAlignment="0" applyProtection="0"/>
    <xf numFmtId="180" fontId="138" fillId="0" borderId="0" applyFont="0" applyFill="0" applyBorder="0" applyAlignment="0" applyProtection="0"/>
    <xf numFmtId="0" fontId="19" fillId="0" borderId="0"/>
    <xf numFmtId="43" fontId="19" fillId="0" borderId="0" applyFont="0" applyFill="0" applyBorder="0" applyAlignment="0" applyProtection="0"/>
    <xf numFmtId="0" fontId="8" fillId="0" borderId="0"/>
    <xf numFmtId="43" fontId="214" fillId="0" borderId="0" applyFont="0" applyFill="0" applyBorder="0" applyAlignment="0" applyProtection="0"/>
    <xf numFmtId="167" fontId="8" fillId="0" borderId="0" applyFont="0" applyFill="0" applyBorder="0" applyAlignment="0" applyProtection="0"/>
    <xf numFmtId="0" fontId="8" fillId="0" borderId="0"/>
    <xf numFmtId="0" fontId="3"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3" fontId="21" fillId="0" borderId="0" applyFont="0" applyFill="0" applyBorder="0" applyAlignment="0" applyProtection="0"/>
    <xf numFmtId="0" fontId="248" fillId="0" borderId="0"/>
    <xf numFmtId="43" fontId="248" fillId="0" borderId="0" applyFont="0" applyFill="0" applyBorder="0" applyAlignment="0" applyProtection="0"/>
    <xf numFmtId="0" fontId="250" fillId="0" borderId="0" applyNumberFormat="0" applyFill="0" applyBorder="0" applyAlignment="0" applyProtection="0">
      <alignment vertical="top"/>
      <protection locked="0"/>
    </xf>
    <xf numFmtId="0" fontId="8" fillId="0" borderId="0"/>
    <xf numFmtId="9" fontId="248" fillId="0" borderId="0" applyFont="0" applyFill="0" applyBorder="0" applyAlignment="0" applyProtection="0"/>
    <xf numFmtId="0" fontId="253" fillId="0" borderId="0"/>
    <xf numFmtId="0" fontId="21" fillId="0" borderId="0" applyFill="0" applyBorder="0" applyAlignment="0"/>
    <xf numFmtId="197" fontId="8" fillId="0" borderId="0" applyFill="0" applyBorder="0" applyAlignment="0"/>
    <xf numFmtId="197" fontId="8" fillId="0" borderId="0" applyFill="0" applyBorder="0" applyAlignment="0"/>
    <xf numFmtId="197" fontId="8" fillId="0" borderId="0" applyFill="0" applyBorder="0" applyAlignment="0"/>
    <xf numFmtId="197" fontId="21" fillId="0" borderId="0" applyFill="0" applyBorder="0" applyAlignment="0"/>
    <xf numFmtId="271" fontId="9" fillId="0" borderId="0" applyFont="0" applyFill="0" applyBorder="0" applyAlignment="0" applyProtection="0"/>
    <xf numFmtId="44" fontId="1" fillId="0" borderId="0" applyFont="0" applyFill="0" applyBorder="0" applyAlignment="0" applyProtection="0"/>
    <xf numFmtId="0" fontId="19" fillId="0" borderId="0"/>
    <xf numFmtId="0" fontId="9" fillId="0" borderId="0">
      <alignment vertical="top"/>
    </xf>
    <xf numFmtId="197" fontId="8" fillId="0" borderId="0" applyFont="0" applyFill="0" applyBorder="0" applyAlignment="0" applyProtection="0"/>
    <xf numFmtId="197" fontId="8" fillId="0" borderId="0" applyFont="0" applyFill="0" applyBorder="0" applyAlignment="0" applyProtection="0"/>
    <xf numFmtId="197" fontId="8" fillId="0" borderId="0" applyFont="0" applyFill="0" applyBorder="0" applyAlignment="0" applyProtection="0"/>
    <xf numFmtId="197" fontId="21" fillId="0" borderId="0" applyFont="0" applyFill="0" applyBorder="0" applyAlignment="0" applyProtection="0"/>
    <xf numFmtId="245" fontId="8" fillId="0" borderId="0" applyFont="0" applyFill="0" applyBorder="0" applyAlignment="0" applyProtection="0"/>
    <xf numFmtId="245" fontId="8" fillId="0" borderId="0" applyFont="0" applyFill="0" applyBorder="0" applyAlignment="0" applyProtection="0"/>
    <xf numFmtId="245" fontId="8" fillId="0" borderId="0" applyFont="0" applyFill="0" applyBorder="0" applyAlignment="0" applyProtection="0"/>
    <xf numFmtId="245" fontId="21" fillId="0" borderId="0" applyFont="0" applyFill="0" applyBorder="0" applyAlignment="0" applyProtection="0"/>
    <xf numFmtId="10" fontId="21" fillId="0" borderId="0" applyFont="0" applyFill="0" applyBorder="0" applyAlignment="0" applyProtection="0"/>
    <xf numFmtId="0" fontId="35" fillId="0" borderId="0" applyNumberFormat="0" applyFont="0" applyFill="0" applyBorder="0" applyAlignment="0" applyProtection="0">
      <alignment horizontal="left"/>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48" fontId="31" fillId="0" borderId="35">
      <alignment horizontal="right" vertical="center"/>
    </xf>
    <xf numFmtId="257" fontId="8" fillId="0" borderId="0" applyFill="0" applyBorder="0" applyAlignment="0"/>
    <xf numFmtId="257" fontId="8" fillId="0" borderId="0" applyFill="0" applyBorder="0" applyAlignment="0"/>
    <xf numFmtId="257" fontId="21" fillId="0" borderId="0" applyFill="0" applyBorder="0" applyAlignment="0"/>
    <xf numFmtId="258" fontId="8" fillId="0" borderId="0" applyFill="0" applyBorder="0" applyAlignment="0"/>
    <xf numFmtId="258" fontId="8" fillId="0" borderId="0" applyFill="0" applyBorder="0" applyAlignment="0"/>
    <xf numFmtId="258" fontId="8" fillId="0" borderId="0" applyFill="0" applyBorder="0" applyAlignment="0"/>
    <xf numFmtId="258" fontId="21" fillId="0" borderId="0" applyFill="0" applyBorder="0" applyAlignment="0"/>
    <xf numFmtId="0" fontId="8" fillId="0" borderId="0"/>
    <xf numFmtId="43" fontId="8" fillId="0" borderId="0" applyFont="0" applyFill="0" applyBorder="0" applyAlignment="0" applyProtection="0"/>
    <xf numFmtId="9" fontId="8" fillId="0" borderId="0" applyFont="0" applyFill="0" applyBorder="0" applyAlignment="0" applyProtection="0"/>
    <xf numFmtId="173" fontId="214" fillId="0" borderId="0" applyFont="0" applyFill="0" applyBorder="0" applyAlignment="0" applyProtection="0"/>
    <xf numFmtId="175" fontId="214" fillId="0" borderId="0" applyFont="0" applyFill="0" applyBorder="0" applyAlignment="0" applyProtection="0"/>
    <xf numFmtId="171" fontId="215"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Protection="0"/>
    <xf numFmtId="0" fontId="262" fillId="0" borderId="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0" fontId="23" fillId="0" borderId="0"/>
    <xf numFmtId="0" fontId="21" fillId="0" borderId="0"/>
    <xf numFmtId="3" fontId="263" fillId="0" borderId="1"/>
    <xf numFmtId="3" fontId="24" fillId="0" borderId="53"/>
    <xf numFmtId="0" fontId="264" fillId="0" borderId="0"/>
    <xf numFmtId="38" fontId="265" fillId="0" borderId="0" applyFont="0" applyFill="0" applyBorder="0" applyAlignment="0" applyProtection="0"/>
    <xf numFmtId="303" fontId="26" fillId="0" borderId="3" applyFont="0" applyBorder="0"/>
    <xf numFmtId="169" fontId="26" fillId="0" borderId="3" applyFont="0" applyBorder="0"/>
    <xf numFmtId="169" fontId="26" fillId="0" borderId="3" applyFont="0" applyBorder="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9" fillId="0" borderId="0" applyFill="0" applyBorder="0" applyAlignment="0" applyProtection="0"/>
    <xf numFmtId="304" fontId="19"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198" fontId="266"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305" fontId="19"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198" fontId="266" fillId="0" borderId="0" applyFont="0" applyFill="0" applyBorder="0" applyAlignment="0" applyProtection="0"/>
    <xf numFmtId="0" fontId="267"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68" fillId="0" borderId="4"/>
    <xf numFmtId="0" fontId="268" fillId="0" borderId="4"/>
    <xf numFmtId="0" fontId="29" fillId="0" borderId="4"/>
    <xf numFmtId="306" fontId="19" fillId="0" borderId="0" applyFill="0" applyBorder="0" applyAlignment="0" applyProtection="0"/>
    <xf numFmtId="0" fontId="19" fillId="0" borderId="0"/>
    <xf numFmtId="307" fontId="19" fillId="0" borderId="0" applyFill="0" applyBorder="0" applyAlignment="0" applyProtection="0"/>
    <xf numFmtId="307" fontId="19" fillId="0" borderId="0" applyFill="0" applyBorder="0" applyAlignment="0" applyProtection="0"/>
    <xf numFmtId="287" fontId="19" fillId="0" borderId="0" applyFill="0" applyBorder="0" applyAlignment="0" applyProtection="0"/>
    <xf numFmtId="0" fontId="8" fillId="0" borderId="0" applyProtection="0"/>
    <xf numFmtId="0" fontId="269" fillId="0" borderId="0"/>
    <xf numFmtId="0" fontId="8" fillId="0" borderId="0" applyProtection="0"/>
    <xf numFmtId="38" fontId="199"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Protection="0"/>
    <xf numFmtId="308" fontId="19" fillId="0" borderId="0" applyFill="0" applyBorder="0" applyAlignment="0" applyProtection="0"/>
    <xf numFmtId="0" fontId="114" fillId="0" borderId="0" applyNumberFormat="0" applyFill="0" applyBorder="0" applyProtection="0">
      <alignment vertical="center"/>
    </xf>
    <xf numFmtId="173" fontId="22" fillId="0" borderId="0" applyFont="0" applyFill="0" applyBorder="0" applyAlignment="0" applyProtection="0"/>
    <xf numFmtId="173" fontId="2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0" fontId="36" fillId="0" borderId="0"/>
    <xf numFmtId="173" fontId="22" fillId="0" borderId="0" applyFont="0" applyFill="0" applyBorder="0" applyAlignment="0" applyProtection="0"/>
    <xf numFmtId="266" fontId="34" fillId="0" borderId="0" applyFont="0" applyFill="0" applyBorder="0" applyAlignment="0" applyProtection="0"/>
    <xf numFmtId="42"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0" fontId="36" fillId="0" borderId="0"/>
    <xf numFmtId="42" fontId="34" fillId="0" borderId="0" applyFont="0" applyFill="0" applyBorder="0" applyAlignment="0" applyProtection="0"/>
    <xf numFmtId="266" fontId="34" fillId="0" borderId="0" applyFont="0" applyFill="0" applyBorder="0" applyAlignment="0" applyProtection="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6" fillId="0" borderId="0"/>
    <xf numFmtId="42" fontId="34" fillId="0" borderId="0" applyFont="0" applyFill="0" applyBorder="0" applyAlignment="0" applyProtection="0"/>
    <xf numFmtId="0" fontId="37" fillId="0" borderId="0">
      <alignment vertical="top"/>
    </xf>
    <xf numFmtId="0" fontId="270" fillId="0" borderId="0">
      <alignment vertical="top"/>
    </xf>
    <xf numFmtId="0" fontId="270"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0" fontId="27" fillId="0" borderId="0" applyNumberFormat="0" applyFill="0" applyBorder="0" applyAlignment="0" applyProtection="0"/>
    <xf numFmtId="308" fontId="19" fillId="0" borderId="0" applyFill="0" applyBorder="0" applyAlignment="0" applyProtection="0"/>
    <xf numFmtId="42" fontId="34" fillId="0" borderId="0" applyFont="0" applyFill="0" applyBorder="0" applyAlignment="0" applyProtection="0"/>
    <xf numFmtId="0" fontId="27" fillId="0" borderId="0" applyNumberFormat="0" applyFill="0" applyBorder="0" applyAlignment="0" applyProtection="0"/>
    <xf numFmtId="0" fontId="36" fillId="0" borderId="0"/>
    <xf numFmtId="309"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309"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9" fillId="0" borderId="0" applyFill="0" applyBorder="0" applyAlignment="0" applyProtection="0"/>
    <xf numFmtId="0" fontId="35"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266" fontId="34" fillId="0" borderId="0" applyFont="0" applyFill="0" applyBorder="0" applyAlignment="0" applyProtection="0"/>
    <xf numFmtId="0" fontId="36" fillId="0" borderId="0"/>
    <xf numFmtId="0" fontId="27" fillId="0" borderId="0" applyNumberForma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5" fillId="0" borderId="0" applyFont="0" applyFill="0" applyBorder="0" applyAlignment="0" applyProtection="0"/>
    <xf numFmtId="0" fontId="27" fillId="0" borderId="0" applyNumberFormat="0" applyFill="0" applyBorder="0" applyAlignment="0" applyProtection="0"/>
    <xf numFmtId="0" fontId="19" fillId="0" borderId="0" applyFill="0" applyBorder="0" applyAlignment="0" applyProtection="0"/>
    <xf numFmtId="0" fontId="35" fillId="0" borderId="0" applyFont="0" applyFill="0" applyBorder="0" applyAlignment="0" applyProtection="0"/>
    <xf numFmtId="42" fontId="34" fillId="0" borderId="0" applyFont="0" applyFill="0" applyBorder="0" applyAlignment="0" applyProtection="0"/>
    <xf numFmtId="0" fontId="19" fillId="0" borderId="0" applyFill="0" applyBorder="0" applyAlignment="0" applyProtection="0"/>
    <xf numFmtId="0" fontId="35" fillId="0" borderId="0" applyFont="0" applyFill="0" applyBorder="0" applyAlignment="0" applyProtection="0"/>
    <xf numFmtId="0" fontId="36" fillId="0" borderId="0"/>
    <xf numFmtId="0" fontId="27" fillId="0" borderId="0" applyNumberFormat="0" applyFill="0" applyBorder="0" applyAlignment="0" applyProtection="0"/>
    <xf numFmtId="42"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36" fillId="0" borderId="0"/>
    <xf numFmtId="0" fontId="35" fillId="0" borderId="0"/>
    <xf numFmtId="0" fontId="35" fillId="0" borderId="0"/>
    <xf numFmtId="0" fontId="27" fillId="0" borderId="0" applyNumberFormat="0" applyFill="0" applyBorder="0" applyAlignment="0" applyProtection="0"/>
    <xf numFmtId="0" fontId="19" fillId="0" borderId="0" applyFill="0" applyBorder="0" applyAlignment="0" applyProtection="0"/>
    <xf numFmtId="0" fontId="35"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1" fillId="0" borderId="0" applyNumberFormat="0" applyFill="0" applyBorder="0" applyAlignment="0" applyProtection="0"/>
    <xf numFmtId="309"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0" fontId="36" fillId="0" borderId="0"/>
    <xf numFmtId="266" fontId="34" fillId="0" borderId="0" applyFont="0" applyFill="0" applyBorder="0" applyAlignment="0" applyProtection="0"/>
    <xf numFmtId="0" fontId="36" fillId="0" borderId="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36" fillId="0" borderId="0"/>
    <xf numFmtId="173" fontId="22" fillId="0" borderId="0" applyFont="0" applyFill="0" applyBorder="0" applyAlignment="0" applyProtection="0"/>
    <xf numFmtId="0" fontId="27" fillId="0" borderId="0" applyNumberFormat="0" applyFill="0" applyBorder="0" applyAlignment="0" applyProtection="0"/>
    <xf numFmtId="308" fontId="19" fillId="0" borderId="0" applyFill="0" applyBorder="0" applyAlignment="0" applyProtection="0"/>
    <xf numFmtId="42" fontId="34" fillId="0" borderId="0" applyFont="0" applyFill="0" applyBorder="0" applyAlignment="0" applyProtection="0"/>
    <xf numFmtId="287" fontId="19" fillId="0" borderId="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310"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310" fontId="22" fillId="0" borderId="0" applyFont="0" applyFill="0" applyBorder="0" applyAlignment="0" applyProtection="0"/>
    <xf numFmtId="311" fontId="22" fillId="0" borderId="0" applyFont="0" applyFill="0" applyBorder="0" applyAlignment="0" applyProtection="0"/>
    <xf numFmtId="312" fontId="19" fillId="0" borderId="0" applyFill="0" applyBorder="0" applyAlignment="0" applyProtection="0"/>
    <xf numFmtId="311" fontId="22" fillId="0" borderId="0" applyFont="0" applyFill="0" applyBorder="0" applyAlignment="0" applyProtection="0"/>
    <xf numFmtId="168" fontId="22" fillId="0" borderId="0" applyFont="0" applyFill="0" applyBorder="0" applyAlignment="0" applyProtection="0"/>
    <xf numFmtId="313" fontId="22" fillId="0" borderId="0" applyFont="0" applyFill="0" applyBorder="0" applyAlignment="0" applyProtection="0"/>
    <xf numFmtId="313" fontId="22" fillId="0" borderId="0" applyFont="0" applyFill="0" applyBorder="0" applyAlignment="0" applyProtection="0"/>
    <xf numFmtId="314" fontId="19" fillId="0" borderId="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5" fontId="34" fillId="0" borderId="0" applyFont="0" applyFill="0" applyBorder="0" applyAlignment="0" applyProtection="0"/>
    <xf numFmtId="316" fontId="34" fillId="0" borderId="0" applyFont="0" applyFill="0" applyBorder="0" applyAlignment="0" applyProtection="0"/>
    <xf numFmtId="315" fontId="34" fillId="0" borderId="0" applyFont="0" applyFill="0" applyBorder="0" applyAlignment="0" applyProtection="0"/>
    <xf numFmtId="317"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181" fontId="34" fillId="0" borderId="0" applyFont="0" applyFill="0" applyBorder="0" applyAlignment="0" applyProtection="0"/>
    <xf numFmtId="31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0" fontId="34" fillId="0" borderId="0" applyFont="0" applyFill="0" applyBorder="0" applyAlignment="0" applyProtection="0"/>
    <xf numFmtId="321" fontId="34" fillId="0" borderId="0" applyFont="0" applyFill="0" applyBorder="0" applyAlignment="0" applyProtection="0"/>
    <xf numFmtId="181"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68" fontId="34" fillId="0" borderId="0" applyFont="0" applyFill="0" applyBorder="0" applyAlignment="0" applyProtection="0"/>
    <xf numFmtId="180" fontId="34" fillId="0" borderId="0" applyFont="0" applyFill="0" applyBorder="0" applyAlignment="0" applyProtection="0"/>
    <xf numFmtId="311" fontId="34" fillId="0" borderId="0" applyFont="0" applyFill="0" applyBorder="0" applyAlignment="0" applyProtection="0"/>
    <xf numFmtId="206"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81" fontId="34" fillId="0" borderId="0" applyFont="0" applyFill="0" applyBorder="0" applyAlignment="0" applyProtection="0"/>
    <xf numFmtId="0" fontId="34" fillId="0" borderId="0" applyFont="0" applyFill="0" applyBorder="0" applyAlignment="0" applyProtection="0"/>
    <xf numFmtId="316"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18"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19" fontId="34" fillId="0" borderId="0" applyFont="0" applyFill="0" applyBorder="0" applyAlignment="0" applyProtection="0"/>
    <xf numFmtId="315"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181"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2" fontId="34" fillId="0" borderId="0" applyFont="0" applyFill="0" applyBorder="0" applyAlignment="0" applyProtection="0"/>
    <xf numFmtId="319"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180" fontId="34" fillId="0" borderId="0" applyFont="0" applyFill="0" applyBorder="0" applyAlignment="0" applyProtection="0"/>
    <xf numFmtId="315"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43" fontId="34" fillId="0" borderId="0" applyFont="0" applyFill="0" applyBorder="0" applyAlignment="0" applyProtection="0"/>
    <xf numFmtId="181" fontId="34" fillId="0" borderId="0" applyFont="0" applyFill="0" applyBorder="0" applyAlignment="0" applyProtection="0"/>
    <xf numFmtId="317"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2" fontId="34" fillId="0" borderId="0" applyFont="0" applyFill="0" applyBorder="0" applyAlignment="0" applyProtection="0"/>
    <xf numFmtId="323" fontId="34" fillId="0" borderId="0" applyFont="0" applyFill="0" applyBorder="0" applyAlignment="0" applyProtection="0"/>
    <xf numFmtId="311" fontId="34" fillId="0" borderId="0" applyFont="0" applyFill="0" applyBorder="0" applyAlignment="0" applyProtection="0"/>
    <xf numFmtId="206"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311" fontId="34" fillId="0" borderId="0" applyFont="0" applyFill="0" applyBorder="0" applyAlignment="0" applyProtection="0"/>
    <xf numFmtId="31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17" fontId="34" fillId="0" borderId="0" applyFont="0" applyFill="0" applyBorder="0" applyAlignment="0" applyProtection="0"/>
    <xf numFmtId="181" fontId="34" fillId="0" borderId="0" applyFont="0" applyFill="0" applyBorder="0" applyAlignment="0" applyProtection="0"/>
    <xf numFmtId="292" fontId="19" fillId="0" borderId="0" applyFill="0" applyBorder="0" applyAlignment="0" applyProtection="0"/>
    <xf numFmtId="167" fontId="22" fillId="0" borderId="0" applyFont="0" applyFill="0" applyBorder="0" applyAlignment="0" applyProtection="0"/>
    <xf numFmtId="308" fontId="19" fillId="0" borderId="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266"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3" fontId="22"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66" fontId="34"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266" fontId="34" fillId="0" borderId="0" applyFon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324" fontId="34"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266" fontId="34" fillId="0" borderId="0" applyFont="0" applyFill="0" applyBorder="0" applyAlignment="0" applyProtection="0"/>
    <xf numFmtId="42" fontId="34" fillId="0" borderId="0" applyFont="0" applyFill="0" applyBorder="0" applyAlignment="0" applyProtection="0"/>
    <xf numFmtId="314" fontId="19" fillId="0" borderId="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5" fontId="34" fillId="0" borderId="0" applyFont="0" applyFill="0" applyBorder="0" applyAlignment="0" applyProtection="0"/>
    <xf numFmtId="316" fontId="34" fillId="0" borderId="0" applyFont="0" applyFill="0" applyBorder="0" applyAlignment="0" applyProtection="0"/>
    <xf numFmtId="315" fontId="34" fillId="0" borderId="0" applyFont="0" applyFill="0" applyBorder="0" applyAlignment="0" applyProtection="0"/>
    <xf numFmtId="317"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181" fontId="34" fillId="0" borderId="0" applyFont="0" applyFill="0" applyBorder="0" applyAlignment="0" applyProtection="0"/>
    <xf numFmtId="31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0" fontId="34" fillId="0" borderId="0" applyFont="0" applyFill="0" applyBorder="0" applyAlignment="0" applyProtection="0"/>
    <xf numFmtId="321" fontId="34" fillId="0" borderId="0" applyFont="0" applyFill="0" applyBorder="0" applyAlignment="0" applyProtection="0"/>
    <xf numFmtId="181"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68" fontId="34" fillId="0" borderId="0" applyFont="0" applyFill="0" applyBorder="0" applyAlignment="0" applyProtection="0"/>
    <xf numFmtId="180" fontId="34" fillId="0" borderId="0" applyFont="0" applyFill="0" applyBorder="0" applyAlignment="0" applyProtection="0"/>
    <xf numFmtId="311" fontId="34" fillId="0" borderId="0" applyFont="0" applyFill="0" applyBorder="0" applyAlignment="0" applyProtection="0"/>
    <xf numFmtId="206"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81" fontId="34" fillId="0" borderId="0" applyFont="0" applyFill="0" applyBorder="0" applyAlignment="0" applyProtection="0"/>
    <xf numFmtId="0" fontId="34" fillId="0" borderId="0" applyFont="0" applyFill="0" applyBorder="0" applyAlignment="0" applyProtection="0"/>
    <xf numFmtId="316"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18"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19" fontId="34" fillId="0" borderId="0" applyFont="0" applyFill="0" applyBorder="0" applyAlignment="0" applyProtection="0"/>
    <xf numFmtId="315"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181"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2" fontId="34" fillId="0" borderId="0" applyFont="0" applyFill="0" applyBorder="0" applyAlignment="0" applyProtection="0"/>
    <xf numFmtId="319"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180" fontId="34" fillId="0" borderId="0" applyFont="0" applyFill="0" applyBorder="0" applyAlignment="0" applyProtection="0"/>
    <xf numFmtId="315"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43" fontId="34" fillId="0" borderId="0" applyFont="0" applyFill="0" applyBorder="0" applyAlignment="0" applyProtection="0"/>
    <xf numFmtId="181" fontId="34" fillId="0" borderId="0" applyFont="0" applyFill="0" applyBorder="0" applyAlignment="0" applyProtection="0"/>
    <xf numFmtId="317"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2" fontId="34" fillId="0" borderId="0" applyFont="0" applyFill="0" applyBorder="0" applyAlignment="0" applyProtection="0"/>
    <xf numFmtId="323" fontId="34" fillId="0" borderId="0" applyFont="0" applyFill="0" applyBorder="0" applyAlignment="0" applyProtection="0"/>
    <xf numFmtId="311" fontId="34" fillId="0" borderId="0" applyFont="0" applyFill="0" applyBorder="0" applyAlignment="0" applyProtection="0"/>
    <xf numFmtId="311" fontId="22" fillId="0" borderId="0" applyFont="0" applyFill="0" applyBorder="0" applyAlignment="0" applyProtection="0"/>
    <xf numFmtId="312" fontId="19" fillId="0" borderId="0" applyFill="0" applyBorder="0" applyAlignment="0" applyProtection="0"/>
    <xf numFmtId="311" fontId="22" fillId="0" borderId="0" applyFont="0" applyFill="0" applyBorder="0" applyAlignment="0" applyProtection="0"/>
    <xf numFmtId="168" fontId="22" fillId="0" borderId="0" applyFont="0" applyFill="0" applyBorder="0" applyAlignment="0" applyProtection="0"/>
    <xf numFmtId="313" fontId="22" fillId="0" borderId="0" applyFont="0" applyFill="0" applyBorder="0" applyAlignment="0" applyProtection="0"/>
    <xf numFmtId="313" fontId="22" fillId="0" borderId="0" applyFont="0" applyFill="0" applyBorder="0" applyAlignment="0" applyProtection="0"/>
    <xf numFmtId="206"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311" fontId="34" fillId="0" borderId="0" applyFont="0" applyFill="0" applyBorder="0" applyAlignment="0" applyProtection="0"/>
    <xf numFmtId="31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17" fontId="34" fillId="0" borderId="0" applyFont="0" applyFill="0" applyBorder="0" applyAlignment="0" applyProtection="0"/>
    <xf numFmtId="181" fontId="34" fillId="0" borderId="0" applyFont="0" applyFill="0" applyBorder="0" applyAlignment="0" applyProtection="0"/>
    <xf numFmtId="307" fontId="19" fillId="0" borderId="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325" fontId="34" fillId="0" borderId="0" applyFont="0" applyFill="0" applyBorder="0" applyAlignment="0" applyProtection="0"/>
    <xf numFmtId="227"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325"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326" fontId="34" fillId="0" borderId="0" applyFont="0" applyFill="0" applyBorder="0" applyAlignment="0" applyProtection="0"/>
    <xf numFmtId="179"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67" fontId="34" fillId="0" borderId="0" applyFont="0" applyFill="0" applyBorder="0" applyAlignment="0" applyProtection="0"/>
    <xf numFmtId="184" fontId="34" fillId="0" borderId="0" applyFont="0" applyFill="0" applyBorder="0" applyAlignment="0" applyProtection="0"/>
    <xf numFmtId="167" fontId="34" fillId="0" borderId="0" applyFont="0" applyFill="0" applyBorder="0" applyAlignment="0" applyProtection="0"/>
    <xf numFmtId="284"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227" fontId="34" fillId="0" borderId="0" applyFont="0" applyFill="0" applyBorder="0" applyAlignment="0" applyProtection="0"/>
    <xf numFmtId="179" fontId="22" fillId="0" borderId="0" applyFont="0" applyFill="0" applyBorder="0" applyAlignment="0" applyProtection="0"/>
    <xf numFmtId="325"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325"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327" fontId="34" fillId="0" borderId="0" applyFont="0" applyFill="0" applyBorder="0" applyAlignment="0" applyProtection="0"/>
    <xf numFmtId="167" fontId="34" fillId="0" borderId="0" applyFont="0" applyFill="0" applyBorder="0" applyAlignment="0" applyProtection="0"/>
    <xf numFmtId="325" fontId="34" fillId="0" borderId="0" applyFont="0" applyFill="0" applyBorder="0" applyAlignment="0" applyProtection="0"/>
    <xf numFmtId="184" fontId="34" fillId="0" borderId="0" applyFont="0" applyFill="0" applyBorder="0" applyAlignment="0" applyProtection="0"/>
    <xf numFmtId="325"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227" fontId="34" fillId="0" borderId="0" applyFont="0" applyFill="0" applyBorder="0" applyAlignment="0" applyProtection="0"/>
    <xf numFmtId="284" fontId="34" fillId="0" borderId="0" applyFont="0" applyFill="0" applyBorder="0" applyAlignment="0" applyProtection="0"/>
    <xf numFmtId="284" fontId="34" fillId="0" borderId="0" applyFont="0" applyFill="0" applyBorder="0" applyAlignment="0" applyProtection="0"/>
    <xf numFmtId="284"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325" fontId="34" fillId="0" borderId="0" applyFont="0" applyFill="0" applyBorder="0" applyAlignment="0" applyProtection="0"/>
    <xf numFmtId="41" fontId="34" fillId="0" borderId="0" applyFont="0" applyFill="0" applyBorder="0" applyAlignment="0" applyProtection="0"/>
    <xf numFmtId="328" fontId="34" fillId="0" borderId="0" applyFont="0" applyFill="0" applyBorder="0" applyAlignment="0" applyProtection="0"/>
    <xf numFmtId="167" fontId="34" fillId="0" borderId="0" applyFont="0" applyFill="0" applyBorder="0" applyAlignment="0" applyProtection="0"/>
    <xf numFmtId="284" fontId="34" fillId="0" borderId="0" applyFont="0" applyFill="0" applyBorder="0" applyAlignment="0" applyProtection="0"/>
    <xf numFmtId="325"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227" fontId="34" fillId="0" borderId="0" applyFont="0" applyFill="0" applyBorder="0" applyAlignment="0" applyProtection="0"/>
    <xf numFmtId="179" fontId="34" fillId="0" borderId="0" applyFont="0" applyFill="0" applyBorder="0" applyAlignment="0" applyProtection="0"/>
    <xf numFmtId="309" fontId="34" fillId="0" borderId="0" applyFont="0" applyFill="0" applyBorder="0" applyAlignment="0" applyProtection="0"/>
    <xf numFmtId="266"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3" fontId="22"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66" fontId="34"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266" fontId="34" fillId="0" borderId="0" applyFon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309"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324" fontId="34" fillId="0" borderId="0" applyFont="0" applyFill="0" applyBorder="0" applyAlignment="0" applyProtection="0"/>
    <xf numFmtId="292" fontId="19" fillId="0" borderId="0" applyFill="0" applyBorder="0" applyAlignment="0" applyProtection="0"/>
    <xf numFmtId="167" fontId="22" fillId="0" borderId="0" applyFont="0" applyFill="0" applyBorder="0" applyAlignment="0" applyProtection="0"/>
    <xf numFmtId="309" fontId="34" fillId="0" borderId="0" applyFont="0" applyFill="0" applyBorder="0" applyAlignment="0" applyProtection="0"/>
    <xf numFmtId="42" fontId="34" fillId="0" borderId="0" applyFont="0" applyFill="0" applyBorder="0" applyAlignment="0" applyProtection="0"/>
    <xf numFmtId="266" fontId="34" fillId="0" borderId="0" applyFont="0" applyFill="0" applyBorder="0" applyAlignment="0" applyProtection="0"/>
    <xf numFmtId="42" fontId="34" fillId="0" borderId="0" applyFont="0" applyFill="0" applyBorder="0" applyAlignment="0" applyProtection="0"/>
    <xf numFmtId="311" fontId="22" fillId="0" borderId="0" applyFont="0" applyFill="0" applyBorder="0" applyAlignment="0" applyProtection="0"/>
    <xf numFmtId="312" fontId="19" fillId="0" borderId="0" applyFill="0" applyBorder="0" applyAlignment="0" applyProtection="0"/>
    <xf numFmtId="307" fontId="19" fillId="0" borderId="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325" fontId="34" fillId="0" borderId="0" applyFont="0" applyFill="0" applyBorder="0" applyAlignment="0" applyProtection="0"/>
    <xf numFmtId="227"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325"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326" fontId="34" fillId="0" borderId="0" applyFont="0" applyFill="0" applyBorder="0" applyAlignment="0" applyProtection="0"/>
    <xf numFmtId="179"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67" fontId="34" fillId="0" borderId="0" applyFont="0" applyFill="0" applyBorder="0" applyAlignment="0" applyProtection="0"/>
    <xf numFmtId="184" fontId="34" fillId="0" borderId="0" applyFont="0" applyFill="0" applyBorder="0" applyAlignment="0" applyProtection="0"/>
    <xf numFmtId="167" fontId="34" fillId="0" borderId="0" applyFont="0" applyFill="0" applyBorder="0" applyAlignment="0" applyProtection="0"/>
    <xf numFmtId="284"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227" fontId="34" fillId="0" borderId="0" applyFont="0" applyFill="0" applyBorder="0" applyAlignment="0" applyProtection="0"/>
    <xf numFmtId="179" fontId="22" fillId="0" borderId="0" applyFont="0" applyFill="0" applyBorder="0" applyAlignment="0" applyProtection="0"/>
    <xf numFmtId="325"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325"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327" fontId="34" fillId="0" borderId="0" applyFont="0" applyFill="0" applyBorder="0" applyAlignment="0" applyProtection="0"/>
    <xf numFmtId="167" fontId="34" fillId="0" borderId="0" applyFont="0" applyFill="0" applyBorder="0" applyAlignment="0" applyProtection="0"/>
    <xf numFmtId="325" fontId="34" fillId="0" borderId="0" applyFont="0" applyFill="0" applyBorder="0" applyAlignment="0" applyProtection="0"/>
    <xf numFmtId="184" fontId="34" fillId="0" borderId="0" applyFont="0" applyFill="0" applyBorder="0" applyAlignment="0" applyProtection="0"/>
    <xf numFmtId="325"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227" fontId="34" fillId="0" borderId="0" applyFont="0" applyFill="0" applyBorder="0" applyAlignment="0" applyProtection="0"/>
    <xf numFmtId="284" fontId="34" fillId="0" borderId="0" applyFont="0" applyFill="0" applyBorder="0" applyAlignment="0" applyProtection="0"/>
    <xf numFmtId="284" fontId="34" fillId="0" borderId="0" applyFont="0" applyFill="0" applyBorder="0" applyAlignment="0" applyProtection="0"/>
    <xf numFmtId="284"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325" fontId="34" fillId="0" borderId="0" applyFont="0" applyFill="0" applyBorder="0" applyAlignment="0" applyProtection="0"/>
    <xf numFmtId="41" fontId="34" fillId="0" borderId="0" applyFont="0" applyFill="0" applyBorder="0" applyAlignment="0" applyProtection="0"/>
    <xf numFmtId="328" fontId="34" fillId="0" borderId="0" applyFont="0" applyFill="0" applyBorder="0" applyAlignment="0" applyProtection="0"/>
    <xf numFmtId="167" fontId="34" fillId="0" borderId="0" applyFont="0" applyFill="0" applyBorder="0" applyAlignment="0" applyProtection="0"/>
    <xf numFmtId="284" fontId="34" fillId="0" borderId="0" applyFont="0" applyFill="0" applyBorder="0" applyAlignment="0" applyProtection="0"/>
    <xf numFmtId="325"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227" fontId="34" fillId="0" borderId="0" applyFont="0" applyFill="0" applyBorder="0" applyAlignment="0" applyProtection="0"/>
    <xf numFmtId="179" fontId="34" fillId="0" borderId="0" applyFont="0" applyFill="0" applyBorder="0" applyAlignment="0" applyProtection="0"/>
    <xf numFmtId="314" fontId="19" fillId="0" borderId="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5" fontId="34" fillId="0" borderId="0" applyFont="0" applyFill="0" applyBorder="0" applyAlignment="0" applyProtection="0"/>
    <xf numFmtId="316" fontId="34" fillId="0" borderId="0" applyFont="0" applyFill="0" applyBorder="0" applyAlignment="0" applyProtection="0"/>
    <xf numFmtId="315" fontId="34" fillId="0" borderId="0" applyFont="0" applyFill="0" applyBorder="0" applyAlignment="0" applyProtection="0"/>
    <xf numFmtId="317"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181" fontId="34" fillId="0" borderId="0" applyFont="0" applyFill="0" applyBorder="0" applyAlignment="0" applyProtection="0"/>
    <xf numFmtId="31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0" fontId="34" fillId="0" borderId="0" applyFont="0" applyFill="0" applyBorder="0" applyAlignment="0" applyProtection="0"/>
    <xf numFmtId="321" fontId="34" fillId="0" borderId="0" applyFont="0" applyFill="0" applyBorder="0" applyAlignment="0" applyProtection="0"/>
    <xf numFmtId="181"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68" fontId="34" fillId="0" borderId="0" applyFont="0" applyFill="0" applyBorder="0" applyAlignment="0" applyProtection="0"/>
    <xf numFmtId="180" fontId="34" fillId="0" borderId="0" applyFont="0" applyFill="0" applyBorder="0" applyAlignment="0" applyProtection="0"/>
    <xf numFmtId="311" fontId="34" fillId="0" borderId="0" applyFont="0" applyFill="0" applyBorder="0" applyAlignment="0" applyProtection="0"/>
    <xf numFmtId="206"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81" fontId="34" fillId="0" borderId="0" applyFont="0" applyFill="0" applyBorder="0" applyAlignment="0" applyProtection="0"/>
    <xf numFmtId="0" fontId="34" fillId="0" borderId="0" applyFont="0" applyFill="0" applyBorder="0" applyAlignment="0" applyProtection="0"/>
    <xf numFmtId="316"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18"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19" fontId="34" fillId="0" borderId="0" applyFont="0" applyFill="0" applyBorder="0" applyAlignment="0" applyProtection="0"/>
    <xf numFmtId="315"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181"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2" fontId="34" fillId="0" borderId="0" applyFont="0" applyFill="0" applyBorder="0" applyAlignment="0" applyProtection="0"/>
    <xf numFmtId="319"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180" fontId="34" fillId="0" borderId="0" applyFont="0" applyFill="0" applyBorder="0" applyAlignment="0" applyProtection="0"/>
    <xf numFmtId="315"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43" fontId="34" fillId="0" borderId="0" applyFont="0" applyFill="0" applyBorder="0" applyAlignment="0" applyProtection="0"/>
    <xf numFmtId="181" fontId="34" fillId="0" borderId="0" applyFont="0" applyFill="0" applyBorder="0" applyAlignment="0" applyProtection="0"/>
    <xf numFmtId="317"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2" fontId="34" fillId="0" borderId="0" applyFont="0" applyFill="0" applyBorder="0" applyAlignment="0" applyProtection="0"/>
    <xf numFmtId="323" fontId="34" fillId="0" borderId="0" applyFont="0" applyFill="0" applyBorder="0" applyAlignment="0" applyProtection="0"/>
    <xf numFmtId="311" fontId="34" fillId="0" borderId="0" applyFont="0" applyFill="0" applyBorder="0" applyAlignment="0" applyProtection="0"/>
    <xf numFmtId="206"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311" fontId="34" fillId="0" borderId="0" applyFont="0" applyFill="0" applyBorder="0" applyAlignment="0" applyProtection="0"/>
    <xf numFmtId="31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17" fontId="34" fillId="0" borderId="0" applyFont="0" applyFill="0" applyBorder="0" applyAlignment="0" applyProtection="0"/>
    <xf numFmtId="181" fontId="34" fillId="0" borderId="0" applyFont="0" applyFill="0" applyBorder="0" applyAlignment="0" applyProtection="0"/>
    <xf numFmtId="292" fontId="19" fillId="0" borderId="0" applyFill="0" applyBorder="0" applyAlignment="0" applyProtection="0"/>
    <xf numFmtId="167" fontId="22" fillId="0" borderId="0" applyFont="0" applyFill="0" applyBorder="0" applyAlignment="0" applyProtection="0"/>
    <xf numFmtId="287" fontId="19" fillId="0" borderId="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310"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310" fontId="22" fillId="0" borderId="0" applyFont="0" applyFill="0" applyBorder="0" applyAlignment="0" applyProtection="0"/>
    <xf numFmtId="311" fontId="22" fillId="0" borderId="0" applyFont="0" applyFill="0" applyBorder="0" applyAlignment="0" applyProtection="0"/>
    <xf numFmtId="168" fontId="22" fillId="0" borderId="0" applyFont="0" applyFill="0" applyBorder="0" applyAlignment="0" applyProtection="0"/>
    <xf numFmtId="313" fontId="22" fillId="0" borderId="0" applyFont="0" applyFill="0" applyBorder="0" applyAlignment="0" applyProtection="0"/>
    <xf numFmtId="313" fontId="22" fillId="0" borderId="0" applyFont="0" applyFill="0" applyBorder="0" applyAlignment="0" applyProtection="0"/>
    <xf numFmtId="0" fontId="27" fillId="0" borderId="0" applyNumberForma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309"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0" fontId="3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6" fillId="0" borderId="0"/>
    <xf numFmtId="0" fontId="36" fillId="0" borderId="0"/>
    <xf numFmtId="0" fontId="35" fillId="0" borderId="0"/>
    <xf numFmtId="0" fontId="36" fillId="0" borderId="0"/>
    <xf numFmtId="0" fontId="36" fillId="0" borderId="0"/>
    <xf numFmtId="0" fontId="27" fillId="0" borderId="0" applyNumberFormat="0" applyFill="0" applyBorder="0" applyAlignment="0" applyProtection="0"/>
    <xf numFmtId="0" fontId="27" fillId="0" borderId="0" applyNumberFormat="0" applyFill="0" applyBorder="0" applyAlignment="0" applyProtection="0"/>
    <xf numFmtId="178" fontId="34" fillId="0" borderId="0" applyFont="0" applyFill="0" applyBorder="0" applyAlignment="0" applyProtection="0"/>
    <xf numFmtId="0" fontId="35" fillId="0" borderId="0"/>
    <xf numFmtId="324" fontId="34" fillId="0" borderId="0" applyFont="0" applyFill="0" applyBorder="0" applyAlignment="0" applyProtection="0"/>
    <xf numFmtId="0" fontId="36" fillId="0" borderId="0"/>
    <xf numFmtId="292" fontId="19" fillId="0" borderId="0" applyFill="0" applyBorder="0" applyAlignment="0" applyProtection="0"/>
    <xf numFmtId="307" fontId="19" fillId="0" borderId="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325" fontId="34" fillId="0" borderId="0" applyFont="0" applyFill="0" applyBorder="0" applyAlignment="0" applyProtection="0"/>
    <xf numFmtId="227"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325"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326" fontId="34" fillId="0" borderId="0" applyFont="0" applyFill="0" applyBorder="0" applyAlignment="0" applyProtection="0"/>
    <xf numFmtId="179"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67" fontId="34" fillId="0" borderId="0" applyFont="0" applyFill="0" applyBorder="0" applyAlignment="0" applyProtection="0"/>
    <xf numFmtId="184" fontId="34" fillId="0" borderId="0" applyFont="0" applyFill="0" applyBorder="0" applyAlignment="0" applyProtection="0"/>
    <xf numFmtId="167" fontId="34" fillId="0" borderId="0" applyFont="0" applyFill="0" applyBorder="0" applyAlignment="0" applyProtection="0"/>
    <xf numFmtId="284"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227" fontId="34" fillId="0" borderId="0" applyFont="0" applyFill="0" applyBorder="0" applyAlignment="0" applyProtection="0"/>
    <xf numFmtId="179" fontId="22" fillId="0" borderId="0" applyFont="0" applyFill="0" applyBorder="0" applyAlignment="0" applyProtection="0"/>
    <xf numFmtId="325"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325"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327" fontId="34" fillId="0" borderId="0" applyFont="0" applyFill="0" applyBorder="0" applyAlignment="0" applyProtection="0"/>
    <xf numFmtId="167" fontId="34" fillId="0" borderId="0" applyFont="0" applyFill="0" applyBorder="0" applyAlignment="0" applyProtection="0"/>
    <xf numFmtId="325" fontId="34" fillId="0" borderId="0" applyFont="0" applyFill="0" applyBorder="0" applyAlignment="0" applyProtection="0"/>
    <xf numFmtId="184" fontId="34" fillId="0" borderId="0" applyFont="0" applyFill="0" applyBorder="0" applyAlignment="0" applyProtection="0"/>
    <xf numFmtId="325" fontId="34" fillId="0" borderId="0" applyFont="0" applyFill="0" applyBorder="0" applyAlignment="0" applyProtection="0"/>
    <xf numFmtId="41" fontId="34" fillId="0" borderId="0" applyFont="0" applyFill="0" applyBorder="0" applyAlignment="0" applyProtection="0"/>
    <xf numFmtId="179" fontId="34" fillId="0" borderId="0" applyFont="0" applyFill="0" applyBorder="0" applyAlignment="0" applyProtection="0"/>
    <xf numFmtId="227" fontId="34" fillId="0" borderId="0" applyFont="0" applyFill="0" applyBorder="0" applyAlignment="0" applyProtection="0"/>
    <xf numFmtId="284" fontId="34" fillId="0" borderId="0" applyFont="0" applyFill="0" applyBorder="0" applyAlignment="0" applyProtection="0"/>
    <xf numFmtId="284" fontId="34" fillId="0" borderId="0" applyFont="0" applyFill="0" applyBorder="0" applyAlignment="0" applyProtection="0"/>
    <xf numFmtId="284" fontId="34" fillId="0" borderId="0" applyFont="0" applyFill="0" applyBorder="0" applyAlignment="0" applyProtection="0"/>
    <xf numFmtId="41" fontId="34" fillId="0" borderId="0" applyFont="0" applyFill="0" applyBorder="0" applyAlignment="0" applyProtection="0"/>
    <xf numFmtId="167" fontId="34" fillId="0" borderId="0" applyFont="0" applyFill="0" applyBorder="0" applyAlignment="0" applyProtection="0"/>
    <xf numFmtId="325" fontId="34" fillId="0" borderId="0" applyFont="0" applyFill="0" applyBorder="0" applyAlignment="0" applyProtection="0"/>
    <xf numFmtId="41" fontId="34" fillId="0" borderId="0" applyFont="0" applyFill="0" applyBorder="0" applyAlignment="0" applyProtection="0"/>
    <xf numFmtId="328" fontId="34" fillId="0" borderId="0" applyFont="0" applyFill="0" applyBorder="0" applyAlignment="0" applyProtection="0"/>
    <xf numFmtId="167" fontId="34" fillId="0" borderId="0" applyFont="0" applyFill="0" applyBorder="0" applyAlignment="0" applyProtection="0"/>
    <xf numFmtId="284" fontId="34" fillId="0" borderId="0" applyFont="0" applyFill="0" applyBorder="0" applyAlignment="0" applyProtection="0"/>
    <xf numFmtId="325" fontId="34" fillId="0" borderId="0" applyFont="0" applyFill="0" applyBorder="0" applyAlignment="0" applyProtection="0"/>
    <xf numFmtId="167"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227" fontId="34" fillId="0" borderId="0" applyFont="0" applyFill="0" applyBorder="0" applyAlignment="0" applyProtection="0"/>
    <xf numFmtId="179" fontId="34" fillId="0" borderId="0" applyFont="0" applyFill="0" applyBorder="0" applyAlignment="0" applyProtection="0"/>
    <xf numFmtId="314" fontId="19" fillId="0" borderId="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5" fontId="34" fillId="0" borderId="0" applyFont="0" applyFill="0" applyBorder="0" applyAlignment="0" applyProtection="0"/>
    <xf numFmtId="316" fontId="34" fillId="0" borderId="0" applyFont="0" applyFill="0" applyBorder="0" applyAlignment="0" applyProtection="0"/>
    <xf numFmtId="315" fontId="34" fillId="0" borderId="0" applyFont="0" applyFill="0" applyBorder="0" applyAlignment="0" applyProtection="0"/>
    <xf numFmtId="317"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181" fontId="34" fillId="0" borderId="0" applyFont="0" applyFill="0" applyBorder="0" applyAlignment="0" applyProtection="0"/>
    <xf numFmtId="31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0" fontId="34" fillId="0" borderId="0" applyFont="0" applyFill="0" applyBorder="0" applyAlignment="0" applyProtection="0"/>
    <xf numFmtId="321" fontId="34" fillId="0" borderId="0" applyFont="0" applyFill="0" applyBorder="0" applyAlignment="0" applyProtection="0"/>
    <xf numFmtId="181"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68" fontId="34" fillId="0" borderId="0" applyFont="0" applyFill="0" applyBorder="0" applyAlignment="0" applyProtection="0"/>
    <xf numFmtId="180" fontId="34" fillId="0" borderId="0" applyFont="0" applyFill="0" applyBorder="0" applyAlignment="0" applyProtection="0"/>
    <xf numFmtId="311" fontId="34" fillId="0" borderId="0" applyFont="0" applyFill="0" applyBorder="0" applyAlignment="0" applyProtection="0"/>
    <xf numFmtId="206"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81" fontId="34" fillId="0" borderId="0" applyFont="0" applyFill="0" applyBorder="0" applyAlignment="0" applyProtection="0"/>
    <xf numFmtId="0" fontId="34" fillId="0" borderId="0" applyFont="0" applyFill="0" applyBorder="0" applyAlignment="0" applyProtection="0"/>
    <xf numFmtId="316"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18"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20" fontId="34" fillId="0" borderId="0" applyFont="0" applyFill="0" applyBorder="0" applyAlignment="0" applyProtection="0"/>
    <xf numFmtId="181" fontId="34" fillId="0" borderId="0" applyFont="0" applyFill="0" applyBorder="0" applyAlignment="0" applyProtection="0"/>
    <xf numFmtId="319" fontId="34" fillId="0" borderId="0" applyFont="0" applyFill="0" applyBorder="0" applyAlignment="0" applyProtection="0"/>
    <xf numFmtId="315"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181"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2" fontId="34" fillId="0" borderId="0" applyFont="0" applyFill="0" applyBorder="0" applyAlignment="0" applyProtection="0"/>
    <xf numFmtId="319"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180" fontId="34" fillId="0" borderId="0" applyFont="0" applyFill="0" applyBorder="0" applyAlignment="0" applyProtection="0"/>
    <xf numFmtId="315"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43" fontId="34" fillId="0" borderId="0" applyFont="0" applyFill="0" applyBorder="0" applyAlignment="0" applyProtection="0"/>
    <xf numFmtId="181" fontId="34" fillId="0" borderId="0" applyFont="0" applyFill="0" applyBorder="0" applyAlignment="0" applyProtection="0"/>
    <xf numFmtId="317"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206" fontId="34" fillId="0" borderId="0" applyFont="0" applyFill="0" applyBorder="0" applyAlignment="0" applyProtection="0"/>
    <xf numFmtId="43" fontId="34" fillId="0" borderId="0" applyFont="0" applyFill="0" applyBorder="0" applyAlignment="0" applyProtection="0"/>
    <xf numFmtId="168" fontId="34" fillId="0" borderId="0" applyFont="0" applyFill="0" applyBorder="0" applyAlignment="0" applyProtection="0"/>
    <xf numFmtId="311"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43" fontId="34" fillId="0" borderId="0" applyFont="0" applyFill="0" applyBorder="0" applyAlignment="0" applyProtection="0"/>
    <xf numFmtId="319" fontId="34" fillId="0" borderId="0" applyFont="0" applyFill="0" applyBorder="0" applyAlignment="0" applyProtection="0"/>
    <xf numFmtId="322" fontId="34" fillId="0" borderId="0" applyFont="0" applyFill="0" applyBorder="0" applyAlignment="0" applyProtection="0"/>
    <xf numFmtId="323" fontId="34" fillId="0" borderId="0" applyFont="0" applyFill="0" applyBorder="0" applyAlignment="0" applyProtection="0"/>
    <xf numFmtId="311" fontId="34" fillId="0" borderId="0" applyFont="0" applyFill="0" applyBorder="0" applyAlignment="0" applyProtection="0"/>
    <xf numFmtId="206" fontId="34" fillId="0" borderId="0" applyFont="0" applyFill="0" applyBorder="0" applyAlignment="0" applyProtection="0"/>
    <xf numFmtId="318" fontId="34" fillId="0" borderId="0" applyFont="0" applyFill="0" applyBorder="0" applyAlignment="0" applyProtection="0"/>
    <xf numFmtId="316" fontId="34" fillId="0" borderId="0" applyFont="0" applyFill="0" applyBorder="0" applyAlignment="0" applyProtection="0"/>
    <xf numFmtId="311" fontId="34" fillId="0" borderId="0" applyFont="0" applyFill="0" applyBorder="0" applyAlignment="0" applyProtection="0"/>
    <xf numFmtId="31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17" fontId="34" fillId="0" borderId="0" applyFont="0" applyFill="0" applyBorder="0" applyAlignment="0" applyProtection="0"/>
    <xf numFmtId="181" fontId="34" fillId="0" borderId="0" applyFont="0" applyFill="0" applyBorder="0" applyAlignment="0" applyProtection="0"/>
    <xf numFmtId="287" fontId="19" fillId="0" borderId="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310"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173" fontId="22" fillId="0" borderId="0" applyFont="0" applyFill="0" applyBorder="0" applyAlignment="0" applyProtection="0"/>
    <xf numFmtId="310" fontId="22" fillId="0" borderId="0" applyFont="0" applyFill="0" applyBorder="0" applyAlignment="0" applyProtection="0"/>
    <xf numFmtId="311" fontId="22" fillId="0" borderId="0" applyFont="0" applyFill="0" applyBorder="0" applyAlignment="0" applyProtection="0"/>
    <xf numFmtId="312" fontId="19" fillId="0" borderId="0" applyFill="0" applyBorder="0" applyAlignment="0" applyProtection="0"/>
    <xf numFmtId="311" fontId="22" fillId="0" borderId="0" applyFont="0" applyFill="0" applyBorder="0" applyAlignment="0" applyProtection="0"/>
    <xf numFmtId="168" fontId="22" fillId="0" borderId="0" applyFont="0" applyFill="0" applyBorder="0" applyAlignment="0" applyProtection="0"/>
    <xf numFmtId="313" fontId="22" fillId="0" borderId="0" applyFont="0" applyFill="0" applyBorder="0" applyAlignment="0" applyProtection="0"/>
    <xf numFmtId="313" fontId="22" fillId="0" borderId="0" applyFont="0" applyFill="0" applyBorder="0" applyAlignment="0" applyProtection="0"/>
    <xf numFmtId="167" fontId="22" fillId="0" borderId="0" applyFont="0" applyFill="0" applyBorder="0" applyAlignment="0" applyProtection="0"/>
    <xf numFmtId="0" fontId="36" fillId="0" borderId="0"/>
    <xf numFmtId="0" fontId="27" fillId="0" borderId="0" applyNumberFormat="0" applyFill="0" applyBorder="0" applyAlignment="0" applyProtection="0"/>
    <xf numFmtId="309"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7" fillId="0" borderId="0">
      <alignment vertical="top"/>
    </xf>
    <xf numFmtId="0" fontId="37" fillId="0" borderId="0">
      <alignment vertical="top"/>
    </xf>
    <xf numFmtId="0" fontId="37" fillId="0" borderId="0">
      <alignment vertical="top"/>
    </xf>
    <xf numFmtId="0" fontId="270"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8" fillId="0" borderId="0"/>
    <xf numFmtId="0" fontId="8" fillId="0" borderId="0"/>
    <xf numFmtId="0" fontId="270" fillId="0" borderId="0">
      <alignment vertical="top"/>
    </xf>
    <xf numFmtId="0" fontId="37" fillId="0" borderId="0">
      <alignment vertical="top"/>
    </xf>
    <xf numFmtId="0" fontId="37" fillId="0" borderId="0">
      <alignment vertical="top"/>
    </xf>
    <xf numFmtId="0" fontId="37" fillId="0" borderId="0">
      <alignment vertical="top"/>
    </xf>
    <xf numFmtId="0" fontId="270" fillId="0" borderId="0">
      <alignment vertical="top"/>
    </xf>
    <xf numFmtId="0" fontId="37" fillId="0" borderId="0">
      <alignment vertical="top"/>
    </xf>
    <xf numFmtId="0" fontId="37" fillId="0" borderId="0">
      <alignment vertical="top"/>
    </xf>
    <xf numFmtId="0" fontId="270" fillId="0" borderId="0">
      <alignment vertical="top"/>
    </xf>
    <xf numFmtId="0" fontId="270" fillId="0" borderId="0">
      <alignment vertical="top"/>
    </xf>
    <xf numFmtId="0" fontId="37" fillId="0" borderId="0">
      <alignment vertical="top"/>
    </xf>
    <xf numFmtId="0" fontId="37" fillId="0" borderId="0">
      <alignment vertical="top"/>
    </xf>
    <xf numFmtId="0" fontId="37" fillId="0" borderId="0">
      <alignment vertical="top"/>
    </xf>
    <xf numFmtId="0" fontId="270"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281" fontId="137" fillId="0" borderId="0" applyProtection="0"/>
    <xf numFmtId="173" fontId="137" fillId="0" borderId="0" applyProtection="0"/>
    <xf numFmtId="173" fontId="137" fillId="0" borderId="0" applyProtection="0"/>
    <xf numFmtId="0" fontId="23" fillId="0" borderId="0" applyProtection="0"/>
    <xf numFmtId="281" fontId="137" fillId="0" borderId="0" applyProtection="0"/>
    <xf numFmtId="173" fontId="137" fillId="0" borderId="0" applyProtection="0"/>
    <xf numFmtId="173" fontId="137" fillId="0" borderId="0" applyProtection="0"/>
    <xf numFmtId="0" fontId="23" fillId="0" borderId="0" applyProtection="0"/>
    <xf numFmtId="309" fontId="34"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266" fontId="34" fillId="0" borderId="0" applyFont="0" applyFill="0" applyBorder="0" applyAlignment="0" applyProtection="0"/>
    <xf numFmtId="0" fontId="36" fillId="0" borderId="0"/>
    <xf numFmtId="42" fontId="34" fillId="0" borderId="0" applyFont="0" applyFill="0" applyBorder="0" applyAlignment="0" applyProtection="0"/>
    <xf numFmtId="0" fontId="19" fillId="0" borderId="0"/>
    <xf numFmtId="185" fontId="271" fillId="0" borderId="0" applyFont="0" applyFill="0" applyBorder="0" applyAlignment="0" applyProtection="0"/>
    <xf numFmtId="173" fontId="39" fillId="0" borderId="0" applyFont="0" applyFill="0" applyBorder="0" applyAlignment="0" applyProtection="0"/>
    <xf numFmtId="0" fontId="8" fillId="0" borderId="0"/>
    <xf numFmtId="198" fontId="137" fillId="0" borderId="0" applyFont="0" applyFill="0" applyBorder="0" applyAlignment="0" applyProtection="0"/>
    <xf numFmtId="198" fontId="137" fillId="0" borderId="0" applyFont="0" applyFill="0" applyBorder="0" applyAlignment="0" applyProtection="0"/>
    <xf numFmtId="0" fontId="92" fillId="0" borderId="0"/>
    <xf numFmtId="0" fontId="272" fillId="0" borderId="0"/>
    <xf numFmtId="1" fontId="42" fillId="0" borderId="1" applyBorder="0" applyAlignment="0">
      <alignment horizontal="center"/>
    </xf>
    <xf numFmtId="1" fontId="273" fillId="0" borderId="15" applyNumberFormat="0" applyFont="0" applyBorder="0" applyAlignment="0">
      <alignment horizontal="center" vertical="center"/>
    </xf>
    <xf numFmtId="43" fontId="273" fillId="0" borderId="15" applyNumberFormat="0" applyFont="0" applyBorder="0" applyAlignment="0">
      <alignment horizontal="center" vertical="center"/>
    </xf>
    <xf numFmtId="0" fontId="80" fillId="0" borderId="0" applyProtection="0"/>
    <xf numFmtId="3" fontId="263" fillId="0" borderId="1"/>
    <xf numFmtId="43" fontId="273" fillId="0" borderId="15" applyNumberFormat="0" applyFont="0" applyBorder="0" applyAlignment="0">
      <alignment horizontal="center" vertical="center"/>
    </xf>
    <xf numFmtId="3" fontId="263" fillId="0" borderId="1"/>
    <xf numFmtId="3" fontId="24" fillId="0" borderId="53"/>
    <xf numFmtId="1" fontId="42" fillId="0" borderId="1" applyBorder="0" applyAlignment="0">
      <alignment horizontal="center"/>
    </xf>
    <xf numFmtId="0" fontId="45" fillId="2" borderId="0"/>
    <xf numFmtId="0" fontId="46" fillId="2" borderId="0"/>
    <xf numFmtId="0" fontId="46" fillId="2" borderId="0"/>
    <xf numFmtId="0" fontId="45" fillId="2" borderId="0"/>
    <xf numFmtId="0" fontId="45" fillId="2" borderId="0"/>
    <xf numFmtId="185" fontId="39" fillId="0" borderId="0" applyFont="0" applyFill="0" applyBorder="0" applyAlignment="0" applyProtection="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45" fillId="64" borderId="0"/>
    <xf numFmtId="0" fontId="45" fillId="64" borderId="0"/>
    <xf numFmtId="0" fontId="45"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185" fontId="271" fillId="0" borderId="0" applyFont="0" applyFill="0" applyBorder="0" applyAlignment="0" applyProtection="0"/>
    <xf numFmtId="0" fontId="45" fillId="2" borderId="0"/>
    <xf numFmtId="185" fontId="271" fillId="0" borderId="0" applyFont="0" applyFill="0" applyBorder="0" applyAlignment="0" applyProtection="0"/>
    <xf numFmtId="185" fontId="271" fillId="0" borderId="0" applyFont="0" applyFill="0" applyBorder="0" applyAlignment="0" applyProtection="0"/>
    <xf numFmtId="0" fontId="19" fillId="2" borderId="0"/>
    <xf numFmtId="0" fontId="45" fillId="2" borderId="0"/>
    <xf numFmtId="0" fontId="45" fillId="2" borderId="0"/>
    <xf numFmtId="0" fontId="45" fillId="2" borderId="0"/>
    <xf numFmtId="0" fontId="45" fillId="2" borderId="0"/>
    <xf numFmtId="185" fontId="39" fillId="0" borderId="0" applyFont="0" applyFill="0" applyBorder="0" applyAlignment="0" applyProtection="0"/>
    <xf numFmtId="0" fontId="46"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185" fontId="39" fillId="0" borderId="0" applyFont="0" applyFill="0" applyBorder="0" applyAlignment="0" applyProtection="0"/>
    <xf numFmtId="0" fontId="46" fillId="64" borderId="0"/>
    <xf numFmtId="0" fontId="46" fillId="2" borderId="0"/>
    <xf numFmtId="0" fontId="46" fillId="64" borderId="0"/>
    <xf numFmtId="0" fontId="46" fillId="2" borderId="0"/>
    <xf numFmtId="185" fontId="39" fillId="0" borderId="0" applyFont="0" applyFill="0" applyBorder="0" applyAlignment="0" applyProtection="0"/>
    <xf numFmtId="0" fontId="46" fillId="64" borderId="0"/>
    <xf numFmtId="0" fontId="46" fillId="2" borderId="0"/>
    <xf numFmtId="185" fontId="39" fillId="0" borderId="0" applyFont="0" applyFill="0" applyBorder="0" applyAlignment="0" applyProtection="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45" fillId="2" borderId="0"/>
    <xf numFmtId="0" fontId="45" fillId="2" borderId="0"/>
    <xf numFmtId="0" fontId="45" fillId="64" borderId="0"/>
    <xf numFmtId="0" fontId="45" fillId="2" borderId="0"/>
    <xf numFmtId="0" fontId="47" fillId="0" borderId="0" applyFont="0" applyFill="0" applyBorder="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0" fontId="175" fillId="0" borderId="8" applyFont="0" applyAlignment="0">
      <alignment horizontal="left"/>
    </xf>
    <xf numFmtId="277" fontId="34" fillId="0" borderId="54" applyNumberFormat="0" applyFont="0" applyAlignment="0"/>
    <xf numFmtId="0" fontId="45"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46" fillId="2" borderId="0"/>
    <xf numFmtId="0" fontId="46" fillId="2" borderId="0"/>
    <xf numFmtId="0" fontId="46" fillId="2" borderId="0"/>
    <xf numFmtId="0" fontId="46" fillId="2" borderId="0"/>
    <xf numFmtId="0" fontId="45" fillId="2" borderId="0"/>
    <xf numFmtId="0" fontId="45" fillId="64" borderId="0"/>
    <xf numFmtId="0" fontId="45" fillId="2" borderId="0"/>
    <xf numFmtId="0" fontId="46" fillId="2" borderId="0"/>
    <xf numFmtId="0" fontId="48" fillId="0" borderId="1" applyNumberFormat="0" applyFont="0" applyBorder="0">
      <alignment horizontal="left" indent="2"/>
    </xf>
    <xf numFmtId="0" fontId="45" fillId="64" borderId="0"/>
    <xf numFmtId="0" fontId="19" fillId="0" borderId="0" applyNumberFormat="0" applyBorder="0">
      <alignment horizontal="left" indent="2"/>
    </xf>
    <xf numFmtId="0" fontId="48" fillId="0" borderId="1" applyNumberFormat="0" applyFont="0" applyBorder="0">
      <alignment horizontal="left" indent="2"/>
    </xf>
    <xf numFmtId="0" fontId="47" fillId="0" borderId="0" applyFont="0" applyFill="0" applyBorder="0" applyAlignment="0">
      <alignment horizontal="left"/>
    </xf>
    <xf numFmtId="0" fontId="48" fillId="0" borderId="1" applyNumberFormat="0" applyFont="0" applyBorder="0">
      <alignment horizontal="left" indent="2"/>
    </xf>
    <xf numFmtId="0" fontId="48" fillId="0" borderId="1" applyNumberFormat="0" applyFont="0" applyBorder="0">
      <alignment horizontal="left" indent="2"/>
    </xf>
    <xf numFmtId="0" fontId="274" fillId="0" borderId="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19" fillId="0" borderId="8" applyFont="0" applyFill="0" applyAlignment="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52" fillId="64" borderId="0"/>
    <xf numFmtId="0" fontId="52" fillId="64"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52" fillId="2" borderId="0"/>
    <xf numFmtId="0" fontId="19" fillId="2" borderId="0"/>
    <xf numFmtId="0" fontId="52"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46" fillId="64" borderId="0"/>
    <xf numFmtId="0" fontId="46" fillId="2" borderId="0"/>
    <xf numFmtId="0" fontId="46" fillId="64" borderId="0"/>
    <xf numFmtId="0" fontId="46" fillId="2" borderId="0"/>
    <xf numFmtId="0" fontId="46" fillId="64"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52" fillId="2" borderId="0"/>
    <xf numFmtId="0" fontId="52" fillId="2" borderId="0"/>
    <xf numFmtId="0" fontId="52" fillId="64" borderId="0"/>
    <xf numFmtId="0" fontId="52"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46" fillId="2" borderId="0"/>
    <xf numFmtId="0" fontId="46" fillId="2" borderId="0"/>
    <xf numFmtId="0" fontId="46" fillId="2" borderId="0"/>
    <xf numFmtId="0" fontId="46" fillId="2" borderId="0"/>
    <xf numFmtId="0" fontId="52" fillId="64" borderId="0"/>
    <xf numFmtId="0" fontId="52" fillId="2" borderId="0"/>
    <xf numFmtId="0" fontId="46" fillId="2" borderId="0"/>
    <xf numFmtId="0" fontId="48" fillId="0" borderId="1" applyNumberFormat="0" applyFont="0" applyBorder="0" applyAlignment="0">
      <alignment horizontal="center"/>
    </xf>
    <xf numFmtId="0" fontId="52" fillId="64" borderId="0"/>
    <xf numFmtId="0" fontId="19" fillId="0" borderId="0" applyNumberFormat="0" applyBorder="0" applyAlignment="0"/>
    <xf numFmtId="0" fontId="48" fillId="0" borderId="1" applyNumberFormat="0" applyFont="0" applyBorder="0" applyAlignment="0">
      <alignment horizontal="center"/>
    </xf>
    <xf numFmtId="0" fontId="48" fillId="0" borderId="1" applyNumberFormat="0" applyFont="0" applyBorder="0" applyAlignment="0">
      <alignment horizontal="center"/>
    </xf>
    <xf numFmtId="0" fontId="48" fillId="0" borderId="1" applyNumberFormat="0" applyFont="0" applyBorder="0" applyAlignment="0">
      <alignment horizontal="center"/>
    </xf>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44"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1" fillId="65"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1" fillId="65"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15" fillId="4" borderId="0" applyNumberFormat="0" applyBorder="0" applyAlignment="0" applyProtection="0"/>
    <xf numFmtId="0" fontId="275" fillId="4" borderId="0" applyNumberFormat="0" applyBorder="0" applyAlignment="0" applyProtection="0"/>
    <xf numFmtId="0" fontId="44" fillId="4" borderId="0" applyNumberFormat="0" applyBorder="0" applyAlignment="0" applyProtection="0"/>
    <xf numFmtId="0" fontId="44" fillId="65" borderId="0" applyNumberFormat="0" applyBorder="0" applyAlignment="0" applyProtection="0"/>
    <xf numFmtId="0" fontId="1" fillId="4" borderId="0" applyNumberFormat="0" applyBorder="0" applyAlignment="0" applyProtection="0"/>
    <xf numFmtId="0" fontId="215" fillId="4" borderId="0" applyNumberFormat="0" applyBorder="0" applyAlignment="0" applyProtection="0"/>
    <xf numFmtId="0" fontId="210" fillId="6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44"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1" fillId="9"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1" fillId="9"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75" fillId="5" borderId="0" applyNumberFormat="0" applyBorder="0" applyAlignment="0" applyProtection="0"/>
    <xf numFmtId="0" fontId="44" fillId="5" borderId="0" applyNumberFormat="0" applyBorder="0" applyAlignment="0" applyProtection="0"/>
    <xf numFmtId="0" fontId="44" fillId="9" borderId="0" applyNumberFormat="0" applyBorder="0" applyAlignment="0" applyProtection="0"/>
    <xf numFmtId="0" fontId="1" fillId="5" borderId="0" applyNumberFormat="0" applyBorder="0" applyAlignment="0" applyProtection="0"/>
    <xf numFmtId="0" fontId="215" fillId="5" borderId="0" applyNumberFormat="0" applyBorder="0" applyAlignment="0" applyProtection="0"/>
    <xf numFmtId="0" fontId="210" fillId="9"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44"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1" fillId="51"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1" fillId="51"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15" fillId="6" borderId="0" applyNumberFormat="0" applyBorder="0" applyAlignment="0" applyProtection="0"/>
    <xf numFmtId="0" fontId="275" fillId="6" borderId="0" applyNumberFormat="0" applyBorder="0" applyAlignment="0" applyProtection="0"/>
    <xf numFmtId="0" fontId="44" fillId="6" borderId="0" applyNumberFormat="0" applyBorder="0" applyAlignment="0" applyProtection="0"/>
    <xf numFmtId="0" fontId="44" fillId="51" borderId="0" applyNumberFormat="0" applyBorder="0" applyAlignment="0" applyProtection="0"/>
    <xf numFmtId="0" fontId="1" fillId="6" borderId="0" applyNumberFormat="0" applyBorder="0" applyAlignment="0" applyProtection="0"/>
    <xf numFmtId="0" fontId="215" fillId="6" borderId="0" applyNumberFormat="0" applyBorder="0" applyAlignment="0" applyProtection="0"/>
    <xf numFmtId="0" fontId="210" fillId="51"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44"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1" fillId="65"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1" fillId="65"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75" fillId="7" borderId="0" applyNumberFormat="0" applyBorder="0" applyAlignment="0" applyProtection="0"/>
    <xf numFmtId="0" fontId="44" fillId="7" borderId="0" applyNumberFormat="0" applyBorder="0" applyAlignment="0" applyProtection="0"/>
    <xf numFmtId="0" fontId="44" fillId="65" borderId="0" applyNumberFormat="0" applyBorder="0" applyAlignment="0" applyProtection="0"/>
    <xf numFmtId="0" fontId="1" fillId="7" borderId="0" applyNumberFormat="0" applyBorder="0" applyAlignment="0" applyProtection="0"/>
    <xf numFmtId="0" fontId="215" fillId="7" borderId="0" applyNumberFormat="0" applyBorder="0" applyAlignment="0" applyProtection="0"/>
    <xf numFmtId="0" fontId="210" fillId="65"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1" fillId="8" borderId="0" applyNumberFormat="0" applyBorder="0" applyAlignment="0" applyProtection="0"/>
    <xf numFmtId="0" fontId="44"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15" fillId="8" borderId="0" applyNumberFormat="0" applyBorder="0" applyAlignment="0" applyProtection="0"/>
    <xf numFmtId="0" fontId="275" fillId="8" borderId="0" applyNumberFormat="0" applyBorder="0" applyAlignment="0" applyProtection="0"/>
    <xf numFmtId="0" fontId="44" fillId="8" borderId="0" applyNumberFormat="0" applyBorder="0" applyAlignment="0" applyProtection="0"/>
    <xf numFmtId="0" fontId="1" fillId="8" borderId="0" applyNumberFormat="0" applyBorder="0" applyAlignment="0" applyProtection="0"/>
    <xf numFmtId="0" fontId="215" fillId="8" borderId="0" applyNumberFormat="0" applyBorder="0" applyAlignment="0" applyProtection="0"/>
    <xf numFmtId="0" fontId="210" fillId="8"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1" fillId="9" borderId="0" applyNumberFormat="0" applyBorder="0" applyAlignment="0" applyProtection="0"/>
    <xf numFmtId="0" fontId="44"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15" fillId="9" borderId="0" applyNumberFormat="0" applyBorder="0" applyAlignment="0" applyProtection="0"/>
    <xf numFmtId="0" fontId="275" fillId="9" borderId="0" applyNumberFormat="0" applyBorder="0" applyAlignment="0" applyProtection="0"/>
    <xf numFmtId="0" fontId="44" fillId="9" borderId="0" applyNumberFormat="0" applyBorder="0" applyAlignment="0" applyProtection="0"/>
    <xf numFmtId="0" fontId="1" fillId="9" borderId="0" applyNumberFormat="0" applyBorder="0" applyAlignment="0" applyProtection="0"/>
    <xf numFmtId="0" fontId="215" fillId="9" borderId="0" applyNumberFormat="0" applyBorder="0" applyAlignment="0" applyProtection="0"/>
    <xf numFmtId="0" fontId="210" fillId="9" borderId="0" applyNumberFormat="0" applyBorder="0" applyAlignment="0" applyProtection="0"/>
    <xf numFmtId="0" fontId="8" fillId="0"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53" fillId="64" borderId="0"/>
    <xf numFmtId="0" fontId="53" fillId="64"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53" fillId="2" borderId="0"/>
    <xf numFmtId="0" fontId="19" fillId="2" borderId="0"/>
    <xf numFmtId="0" fontId="53"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46" fillId="64" borderId="0"/>
    <xf numFmtId="0" fontId="46" fillId="2" borderId="0"/>
    <xf numFmtId="0" fontId="46" fillId="64" borderId="0"/>
    <xf numFmtId="0" fontId="46" fillId="2" borderId="0"/>
    <xf numFmtId="0" fontId="46" fillId="64"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53" fillId="2" borderId="0"/>
    <xf numFmtId="0" fontId="53" fillId="2" borderId="0"/>
    <xf numFmtId="0" fontId="53" fillId="64" borderId="0"/>
    <xf numFmtId="0" fontId="53" fillId="2" borderId="0"/>
    <xf numFmtId="0" fontId="46" fillId="2" borderId="0"/>
    <xf numFmtId="0" fontId="46" fillId="2" borderId="0"/>
    <xf numFmtId="0" fontId="46" fillId="2" borderId="0"/>
    <xf numFmtId="0" fontId="46" fillId="2" borderId="0"/>
    <xf numFmtId="0" fontId="46" fillId="2" borderId="0"/>
    <xf numFmtId="0" fontId="46" fillId="64" borderId="0"/>
    <xf numFmtId="0" fontId="46" fillId="2" borderId="0"/>
    <xf numFmtId="0" fontId="46" fillId="2" borderId="0"/>
    <xf numFmtId="0" fontId="46" fillId="2" borderId="0"/>
    <xf numFmtId="0" fontId="46" fillId="2" borderId="0"/>
    <xf numFmtId="0" fontId="46" fillId="2" borderId="0"/>
    <xf numFmtId="0" fontId="46" fillId="2" borderId="0"/>
    <xf numFmtId="0" fontId="53" fillId="64" borderId="0"/>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54" fillId="0" borderId="0">
      <alignment wrapText="1"/>
    </xf>
    <xf numFmtId="0" fontId="19" fillId="0" borderId="0">
      <alignment wrapText="1"/>
    </xf>
    <xf numFmtId="0" fontId="54"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54" fillId="0" borderId="0">
      <alignment wrapText="1"/>
    </xf>
    <xf numFmtId="0" fontId="54" fillId="0" borderId="0">
      <alignment wrapText="1"/>
    </xf>
    <xf numFmtId="0" fontId="54"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46" fillId="0" borderId="0">
      <alignment wrapText="1"/>
    </xf>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44"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1" fillId="40"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1" fillId="40"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75" fillId="16" borderId="0" applyNumberFormat="0" applyBorder="0" applyAlignment="0" applyProtection="0"/>
    <xf numFmtId="0" fontId="44" fillId="16" borderId="0" applyNumberFormat="0" applyBorder="0" applyAlignment="0" applyProtection="0"/>
    <xf numFmtId="0" fontId="44" fillId="40" borderId="0" applyNumberFormat="0" applyBorder="0" applyAlignment="0" applyProtection="0"/>
    <xf numFmtId="0" fontId="1" fillId="16" borderId="0" applyNumberFormat="0" applyBorder="0" applyAlignment="0" applyProtection="0"/>
    <xf numFmtId="0" fontId="215" fillId="16" borderId="0" applyNumberFormat="0" applyBorder="0" applyAlignment="0" applyProtection="0"/>
    <xf numFmtId="0" fontId="210" fillId="40"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1" fillId="17" borderId="0" applyNumberFormat="0" applyBorder="0" applyAlignment="0" applyProtection="0"/>
    <xf numFmtId="0" fontId="44"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15" fillId="17" borderId="0" applyNumberFormat="0" applyBorder="0" applyAlignment="0" applyProtection="0"/>
    <xf numFmtId="0" fontId="275" fillId="17" borderId="0" applyNumberFormat="0" applyBorder="0" applyAlignment="0" applyProtection="0"/>
    <xf numFmtId="0" fontId="44" fillId="17" borderId="0" applyNumberFormat="0" applyBorder="0" applyAlignment="0" applyProtection="0"/>
    <xf numFmtId="0" fontId="1" fillId="17" borderId="0" applyNumberFormat="0" applyBorder="0" applyAlignment="0" applyProtection="0"/>
    <xf numFmtId="0" fontId="215" fillId="17" borderId="0" applyNumberFormat="0" applyBorder="0" applyAlignment="0" applyProtection="0"/>
    <xf numFmtId="0" fontId="210" fillId="17"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44"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1" fillId="4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1" fillId="4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15" fillId="18" borderId="0" applyNumberFormat="0" applyBorder="0" applyAlignment="0" applyProtection="0"/>
    <xf numFmtId="0" fontId="275" fillId="18" borderId="0" applyNumberFormat="0" applyBorder="0" applyAlignment="0" applyProtection="0"/>
    <xf numFmtId="0" fontId="44" fillId="18" borderId="0" applyNumberFormat="0" applyBorder="0" applyAlignment="0" applyProtection="0"/>
    <xf numFmtId="0" fontId="44" fillId="48" borderId="0" applyNumberFormat="0" applyBorder="0" applyAlignment="0" applyProtection="0"/>
    <xf numFmtId="0" fontId="1" fillId="18" borderId="0" applyNumberFormat="0" applyBorder="0" applyAlignment="0" applyProtection="0"/>
    <xf numFmtId="0" fontId="215" fillId="18" borderId="0" applyNumberFormat="0" applyBorder="0" applyAlignment="0" applyProtection="0"/>
    <xf numFmtId="0" fontId="210" fillId="48"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44"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1" fillId="40"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1" fillId="40"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15" fillId="7" borderId="0" applyNumberFormat="0" applyBorder="0" applyAlignment="0" applyProtection="0"/>
    <xf numFmtId="0" fontId="275" fillId="7" borderId="0" applyNumberFormat="0" applyBorder="0" applyAlignment="0" applyProtection="0"/>
    <xf numFmtId="0" fontId="44" fillId="7" borderId="0" applyNumberFormat="0" applyBorder="0" applyAlignment="0" applyProtection="0"/>
    <xf numFmtId="0" fontId="44" fillId="40" borderId="0" applyNumberFormat="0" applyBorder="0" applyAlignment="0" applyProtection="0"/>
    <xf numFmtId="0" fontId="1" fillId="7" borderId="0" applyNumberFormat="0" applyBorder="0" applyAlignment="0" applyProtection="0"/>
    <xf numFmtId="0" fontId="215" fillId="7" borderId="0" applyNumberFormat="0" applyBorder="0" applyAlignment="0" applyProtection="0"/>
    <xf numFmtId="0" fontId="210" fillId="40"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1" fillId="16" borderId="0" applyNumberFormat="0" applyBorder="0" applyAlignment="0" applyProtection="0"/>
    <xf numFmtId="0" fontId="44"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15" fillId="16" borderId="0" applyNumberFormat="0" applyBorder="0" applyAlignment="0" applyProtection="0"/>
    <xf numFmtId="0" fontId="275" fillId="16" borderId="0" applyNumberFormat="0" applyBorder="0" applyAlignment="0" applyProtection="0"/>
    <xf numFmtId="0" fontId="44" fillId="16" borderId="0" applyNumberFormat="0" applyBorder="0" applyAlignment="0" applyProtection="0"/>
    <xf numFmtId="0" fontId="1" fillId="16" borderId="0" applyNumberFormat="0" applyBorder="0" applyAlignment="0" applyProtection="0"/>
    <xf numFmtId="0" fontId="215" fillId="16" borderId="0" applyNumberFormat="0" applyBorder="0" applyAlignment="0" applyProtection="0"/>
    <xf numFmtId="0" fontId="210" fillId="16"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44"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1" fillId="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1" fillId="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15" fillId="19" borderId="0" applyNumberFormat="0" applyBorder="0" applyAlignment="0" applyProtection="0"/>
    <xf numFmtId="0" fontId="275" fillId="19" borderId="0" applyNumberFormat="0" applyBorder="0" applyAlignment="0" applyProtection="0"/>
    <xf numFmtId="0" fontId="44" fillId="19" borderId="0" applyNumberFormat="0" applyBorder="0" applyAlignment="0" applyProtection="0"/>
    <xf numFmtId="0" fontId="44" fillId="9" borderId="0" applyNumberFormat="0" applyBorder="0" applyAlignment="0" applyProtection="0"/>
    <xf numFmtId="0" fontId="1" fillId="19" borderId="0" applyNumberFormat="0" applyBorder="0" applyAlignment="0" applyProtection="0"/>
    <xf numFmtId="0" fontId="215" fillId="19" borderId="0" applyNumberFormat="0" applyBorder="0" applyAlignment="0" applyProtection="0"/>
    <xf numFmtId="0" fontId="210" fillId="9"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9" fillId="0" borderId="0"/>
    <xf numFmtId="0" fontId="1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79" fillId="26"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79" fillId="26"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76" fillId="24" borderId="0" applyNumberFormat="0" applyBorder="0" applyAlignment="0" applyProtection="0"/>
    <xf numFmtId="0" fontId="56" fillId="24" borderId="0" applyNumberFormat="0" applyBorder="0" applyAlignment="0" applyProtection="0"/>
    <xf numFmtId="0" fontId="56" fillId="26" borderId="0" applyNumberFormat="0" applyBorder="0" applyAlignment="0" applyProtection="0"/>
    <xf numFmtId="0" fontId="57" fillId="24" borderId="0" applyNumberFormat="0" applyBorder="0" applyAlignment="0" applyProtection="0"/>
    <xf numFmtId="0" fontId="1" fillId="24" borderId="0" applyNumberFormat="0" applyBorder="0" applyAlignment="0" applyProtection="0"/>
    <xf numFmtId="0" fontId="277"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79"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79"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76" fillId="17" borderId="0" applyNumberFormat="0" applyBorder="0" applyAlignment="0" applyProtection="0"/>
    <xf numFmtId="0" fontId="56" fillId="17" borderId="0" applyNumberFormat="0" applyBorder="0" applyAlignment="0" applyProtection="0"/>
    <xf numFmtId="0" fontId="57" fillId="17" borderId="0" applyNumberFormat="0" applyBorder="0" applyAlignment="0" applyProtection="0"/>
    <xf numFmtId="0" fontId="1" fillId="17" borderId="0" applyNumberFormat="0" applyBorder="0" applyAlignment="0" applyProtection="0"/>
    <xf numFmtId="0" fontId="277"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79" fillId="4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79" fillId="4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76" fillId="18" borderId="0" applyNumberFormat="0" applyBorder="0" applyAlignment="0" applyProtection="0"/>
    <xf numFmtId="0" fontId="56" fillId="18" borderId="0" applyNumberFormat="0" applyBorder="0" applyAlignment="0" applyProtection="0"/>
    <xf numFmtId="0" fontId="56" fillId="48" borderId="0" applyNumberFormat="0" applyBorder="0" applyAlignment="0" applyProtection="0"/>
    <xf numFmtId="0" fontId="57" fillId="18" borderId="0" applyNumberFormat="0" applyBorder="0" applyAlignment="0" applyProtection="0"/>
    <xf numFmtId="0" fontId="1" fillId="18" borderId="0" applyNumberFormat="0" applyBorder="0" applyAlignment="0" applyProtection="0"/>
    <xf numFmtId="0" fontId="277" fillId="48"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79" fillId="4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79" fillId="4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76" fillId="25" borderId="0" applyNumberFormat="0" applyBorder="0" applyAlignment="0" applyProtection="0"/>
    <xf numFmtId="0" fontId="56" fillId="25" borderId="0" applyNumberFormat="0" applyBorder="0" applyAlignment="0" applyProtection="0"/>
    <xf numFmtId="0" fontId="56" fillId="40" borderId="0" applyNumberFormat="0" applyBorder="0" applyAlignment="0" applyProtection="0"/>
    <xf numFmtId="0" fontId="57" fillId="25" borderId="0" applyNumberFormat="0" applyBorder="0" applyAlignment="0" applyProtection="0"/>
    <xf numFmtId="0" fontId="1" fillId="25" borderId="0" applyNumberFormat="0" applyBorder="0" applyAlignment="0" applyProtection="0"/>
    <xf numFmtId="0" fontId="277"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7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7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76" fillId="26" borderId="0" applyNumberFormat="0" applyBorder="0" applyAlignment="0" applyProtection="0"/>
    <xf numFmtId="0" fontId="56" fillId="26" borderId="0" applyNumberFormat="0" applyBorder="0" applyAlignment="0" applyProtection="0"/>
    <xf numFmtId="0" fontId="57" fillId="26" borderId="0" applyNumberFormat="0" applyBorder="0" applyAlignment="0" applyProtection="0"/>
    <xf numFmtId="0" fontId="1" fillId="26" borderId="0" applyNumberFormat="0" applyBorder="0" applyAlignment="0" applyProtection="0"/>
    <xf numFmtId="0" fontId="277"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79" fillId="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79" fillId="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76" fillId="27" borderId="0" applyNumberFormat="0" applyBorder="0" applyAlignment="0" applyProtection="0"/>
    <xf numFmtId="0" fontId="56" fillId="27" borderId="0" applyNumberFormat="0" applyBorder="0" applyAlignment="0" applyProtection="0"/>
    <xf numFmtId="0" fontId="56" fillId="9" borderId="0" applyNumberFormat="0" applyBorder="0" applyAlignment="0" applyProtection="0"/>
    <xf numFmtId="0" fontId="57" fillId="27" borderId="0" applyNumberFormat="0" applyBorder="0" applyAlignment="0" applyProtection="0"/>
    <xf numFmtId="0" fontId="1" fillId="27" borderId="0" applyNumberFormat="0" applyBorder="0" applyAlignment="0" applyProtection="0"/>
    <xf numFmtId="0" fontId="277" fillId="9" borderId="0"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278" fillId="0" borderId="0"/>
    <xf numFmtId="3" fontId="58" fillId="0" borderId="0">
      <alignment vertical="center"/>
    </xf>
    <xf numFmtId="0" fontId="199" fillId="0" borderId="0" applyFont="0" applyFill="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79" fillId="26"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79" fillId="26"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76" fillId="32" borderId="0" applyNumberFormat="0" applyBorder="0" applyAlignment="0" applyProtection="0"/>
    <xf numFmtId="0" fontId="56" fillId="32" borderId="0" applyNumberFormat="0" applyBorder="0" applyAlignment="0" applyProtection="0"/>
    <xf numFmtId="0" fontId="56" fillId="26" borderId="0" applyNumberFormat="0" applyBorder="0" applyAlignment="0" applyProtection="0"/>
    <xf numFmtId="0" fontId="57" fillId="32" borderId="0" applyNumberFormat="0" applyBorder="0" applyAlignment="0" applyProtection="0"/>
    <xf numFmtId="0" fontId="1" fillId="32" borderId="0" applyNumberFormat="0" applyBorder="0" applyAlignment="0" applyProtection="0"/>
    <xf numFmtId="0" fontId="277" fillId="2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79" fillId="6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79" fillId="66"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76" fillId="34" borderId="0" applyNumberFormat="0" applyBorder="0" applyAlignment="0" applyProtection="0"/>
    <xf numFmtId="0" fontId="56" fillId="34" borderId="0" applyNumberFormat="0" applyBorder="0" applyAlignment="0" applyProtection="0"/>
    <xf numFmtId="0" fontId="56" fillId="66" borderId="0" applyNumberFormat="0" applyBorder="0" applyAlignment="0" applyProtection="0"/>
    <xf numFmtId="0" fontId="57" fillId="34" borderId="0" applyNumberFormat="0" applyBorder="0" applyAlignment="0" applyProtection="0"/>
    <xf numFmtId="0" fontId="1" fillId="34" borderId="0" applyNumberFormat="0" applyBorder="0" applyAlignment="0" applyProtection="0"/>
    <xf numFmtId="0" fontId="277" fillId="6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79" fillId="6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79" fillId="6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276" fillId="36" borderId="0" applyNumberFormat="0" applyBorder="0" applyAlignment="0" applyProtection="0"/>
    <xf numFmtId="0" fontId="56" fillId="36" borderId="0" applyNumberFormat="0" applyBorder="0" applyAlignment="0" applyProtection="0"/>
    <xf numFmtId="0" fontId="56" fillId="66" borderId="0" applyNumberFormat="0" applyBorder="0" applyAlignment="0" applyProtection="0"/>
    <xf numFmtId="0" fontId="57" fillId="36" borderId="0" applyNumberFormat="0" applyBorder="0" applyAlignment="0" applyProtection="0"/>
    <xf numFmtId="0" fontId="1" fillId="36" borderId="0" applyNumberFormat="0" applyBorder="0" applyAlignment="0" applyProtection="0"/>
    <xf numFmtId="0" fontId="277" fillId="66"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79" fillId="6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79" fillId="6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76" fillId="25" borderId="0" applyNumberFormat="0" applyBorder="0" applyAlignment="0" applyProtection="0"/>
    <xf numFmtId="0" fontId="56" fillId="25" borderId="0" applyNumberFormat="0" applyBorder="0" applyAlignment="0" applyProtection="0"/>
    <xf numFmtId="0" fontId="56" fillId="67" borderId="0" applyNumberFormat="0" applyBorder="0" applyAlignment="0" applyProtection="0"/>
    <xf numFmtId="0" fontId="57" fillId="25" borderId="0" applyNumberFormat="0" applyBorder="0" applyAlignment="0" applyProtection="0"/>
    <xf numFmtId="0" fontId="1" fillId="25" borderId="0" applyNumberFormat="0" applyBorder="0" applyAlignment="0" applyProtection="0"/>
    <xf numFmtId="0" fontId="277" fillId="6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7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7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76" fillId="26" borderId="0" applyNumberFormat="0" applyBorder="0" applyAlignment="0" applyProtection="0"/>
    <xf numFmtId="0" fontId="56" fillId="26" borderId="0" applyNumberFormat="0" applyBorder="0" applyAlignment="0" applyProtection="0"/>
    <xf numFmtId="0" fontId="57" fillId="26" borderId="0" applyNumberFormat="0" applyBorder="0" applyAlignment="0" applyProtection="0"/>
    <xf numFmtId="0" fontId="1" fillId="26" borderId="0" applyNumberFormat="0" applyBorder="0" applyAlignment="0" applyProtection="0"/>
    <xf numFmtId="0" fontId="277" fillId="26"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79"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79"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76" fillId="38" borderId="0" applyNumberFormat="0" applyBorder="0" applyAlignment="0" applyProtection="0"/>
    <xf numFmtId="0" fontId="56" fillId="38" borderId="0" applyNumberFormat="0" applyBorder="0" applyAlignment="0" applyProtection="0"/>
    <xf numFmtId="0" fontId="57" fillId="38" borderId="0" applyNumberFormat="0" applyBorder="0" applyAlignment="0" applyProtection="0"/>
    <xf numFmtId="0" fontId="1" fillId="38" borderId="0" applyNumberFormat="0" applyBorder="0" applyAlignment="0" applyProtection="0"/>
    <xf numFmtId="0" fontId="277" fillId="38" borderId="0" applyNumberFormat="0" applyBorder="0" applyAlignment="0" applyProtection="0"/>
    <xf numFmtId="0" fontId="279" fillId="0" borderId="0" applyNumberFormat="0" applyFill="0" applyBorder="0" applyAlignment="0" applyProtection="0"/>
    <xf numFmtId="0" fontId="280" fillId="0" borderId="55" applyFont="0" applyFill="0" applyBorder="0" applyAlignment="0" applyProtection="0">
      <alignment horizontal="center" vertical="center"/>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169" fontId="19" fillId="0" borderId="8" applyFont="0" applyAlignment="0">
      <alignment horizontal="right"/>
    </xf>
    <xf numFmtId="287" fontId="19" fillId="0" borderId="0" applyFill="0" applyBorder="0" applyAlignment="0" applyProtection="0"/>
    <xf numFmtId="0" fontId="8" fillId="0" borderId="0"/>
    <xf numFmtId="0" fontId="44" fillId="0" borderId="0"/>
    <xf numFmtId="0" fontId="44" fillId="0" borderId="0"/>
    <xf numFmtId="300" fontId="28" fillId="0" borderId="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79"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79"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15" fillId="5" borderId="0" applyNumberFormat="0" applyBorder="0" applyAlignment="0" applyProtection="0"/>
    <xf numFmtId="0" fontId="276" fillId="5" borderId="0" applyNumberFormat="0" applyBorder="0" applyAlignment="0" applyProtection="0"/>
    <xf numFmtId="0" fontId="153" fillId="5" borderId="0" applyNumberFormat="0" applyBorder="0" applyAlignment="0" applyProtection="0"/>
    <xf numFmtId="0" fontId="281" fillId="5" borderId="0" applyNumberFormat="0" applyBorder="0" applyAlignment="0" applyProtection="0"/>
    <xf numFmtId="0" fontId="65" fillId="5" borderId="0" applyNumberFormat="0" applyBorder="0" applyAlignment="0" applyProtection="0"/>
    <xf numFmtId="0" fontId="215" fillId="5" borderId="0" applyNumberFormat="0" applyBorder="0" applyAlignment="0" applyProtection="0"/>
    <xf numFmtId="0" fontId="282" fillId="5" borderId="0" applyNumberFormat="0" applyBorder="0" applyAlignment="0" applyProtection="0"/>
    <xf numFmtId="0" fontId="19" fillId="0" borderId="0"/>
    <xf numFmtId="0" fontId="283" fillId="0" borderId="0" applyNumberFormat="0" applyFill="0" applyBorder="0" applyAlignment="0" applyProtection="0"/>
    <xf numFmtId="0" fontId="27" fillId="0" borderId="1" applyNumberFormat="0" applyFont="0" applyFill="0" applyAlignment="0" applyProtection="0">
      <alignment horizontal="center" vertical="center"/>
    </xf>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30"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31" fontId="8" fillId="0" borderId="0" applyFill="0" applyBorder="0" applyAlignment="0"/>
    <xf numFmtId="331" fontId="8" fillId="0" borderId="0" applyFill="0" applyBorder="0" applyAlignment="0"/>
    <xf numFmtId="331" fontId="8" fillId="0" borderId="0" applyFill="0" applyBorder="0" applyAlignment="0"/>
    <xf numFmtId="331" fontId="8" fillId="0" borderId="0" applyFill="0" applyBorder="0" applyAlignment="0"/>
    <xf numFmtId="331" fontId="8" fillId="0" borderId="0" applyFill="0" applyBorder="0" applyAlignment="0"/>
    <xf numFmtId="331" fontId="8" fillId="0" borderId="0" applyFill="0" applyBorder="0" applyAlignment="0"/>
    <xf numFmtId="331" fontId="8" fillId="0" borderId="0" applyFill="0" applyBorder="0" applyAlignment="0"/>
    <xf numFmtId="195" fontId="73" fillId="0" borderId="0" applyFill="0" applyBorder="0" applyAlignment="0"/>
    <xf numFmtId="331" fontId="8" fillId="0" borderId="0" applyFill="0" applyBorder="0" applyAlignment="0"/>
    <xf numFmtId="331" fontId="8" fillId="0" borderId="0" applyFill="0" applyBorder="0" applyAlignment="0"/>
    <xf numFmtId="331" fontId="8" fillId="0" borderId="0" applyFill="0" applyBorder="0" applyAlignment="0"/>
    <xf numFmtId="331" fontId="8" fillId="0" borderId="0" applyFill="0" applyBorder="0" applyAlignment="0"/>
    <xf numFmtId="331" fontId="8" fillId="0" borderId="0" applyFill="0" applyBorder="0" applyAlignment="0"/>
    <xf numFmtId="331" fontId="8" fillId="0" borderId="0" applyFill="0" applyBorder="0" applyAlignment="0"/>
    <xf numFmtId="332" fontId="8" fillId="0" borderId="0" applyFill="0" applyBorder="0" applyAlignment="0"/>
    <xf numFmtId="332" fontId="8" fillId="0" borderId="0" applyFill="0" applyBorder="0" applyAlignment="0"/>
    <xf numFmtId="332" fontId="8" fillId="0" borderId="0" applyFill="0" applyBorder="0" applyAlignment="0"/>
    <xf numFmtId="332" fontId="8" fillId="0" borderId="0" applyFill="0" applyBorder="0" applyAlignment="0"/>
    <xf numFmtId="332" fontId="8" fillId="0" borderId="0" applyFill="0" applyBorder="0" applyAlignment="0"/>
    <xf numFmtId="332" fontId="8" fillId="0" borderId="0" applyFill="0" applyBorder="0" applyAlignment="0"/>
    <xf numFmtId="332" fontId="8" fillId="0" borderId="0" applyFill="0" applyBorder="0" applyAlignment="0"/>
    <xf numFmtId="333" fontId="19" fillId="0" borderId="0" applyFill="0" applyBorder="0" applyAlignment="0"/>
    <xf numFmtId="332" fontId="8" fillId="0" borderId="0" applyFill="0" applyBorder="0" applyAlignment="0"/>
    <xf numFmtId="332" fontId="8" fillId="0" borderId="0" applyFill="0" applyBorder="0" applyAlignment="0"/>
    <xf numFmtId="332" fontId="8" fillId="0" borderId="0" applyFill="0" applyBorder="0" applyAlignment="0"/>
    <xf numFmtId="332" fontId="8" fillId="0" borderId="0" applyFill="0" applyBorder="0" applyAlignment="0"/>
    <xf numFmtId="332" fontId="8" fillId="0" borderId="0" applyFill="0" applyBorder="0" applyAlignment="0"/>
    <xf numFmtId="332"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4"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5" fontId="8"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37" fontId="19"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36"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30"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329" fontId="8" fillId="0" borderId="0" applyFill="0" applyBorder="0" applyAlignment="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79" fillId="65"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79" fillId="65"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276" fillId="40" borderId="10" applyNumberFormat="0" applyAlignment="0" applyProtection="0"/>
    <xf numFmtId="0" fontId="276" fillId="40" borderId="10" applyNumberFormat="0" applyAlignment="0" applyProtection="0"/>
    <xf numFmtId="0" fontId="276" fillId="40" borderId="10" applyNumberFormat="0" applyAlignment="0" applyProtection="0"/>
    <xf numFmtId="0" fontId="276" fillId="40" borderId="10" applyNumberFormat="0" applyAlignment="0" applyProtection="0"/>
    <xf numFmtId="0" fontId="276" fillId="40" borderId="10" applyNumberFormat="0" applyAlignment="0" applyProtection="0"/>
    <xf numFmtId="0" fontId="276"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5" fillId="40" borderId="10" applyNumberFormat="0" applyAlignment="0" applyProtection="0"/>
    <xf numFmtId="0" fontId="67" fillId="40" borderId="10" applyNumberFormat="0" applyAlignment="0" applyProtection="0"/>
    <xf numFmtId="0" fontId="67" fillId="65" borderId="10" applyNumberFormat="0" applyAlignment="0" applyProtection="0"/>
    <xf numFmtId="0" fontId="74" fillId="40" borderId="10" applyNumberFormat="0" applyAlignment="0" applyProtection="0"/>
    <xf numFmtId="0" fontId="284" fillId="65" borderId="10" applyNumberFormat="0" applyAlignment="0" applyProtection="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6" fillId="0" borderId="4" applyBorder="0"/>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200" fontId="77" fillId="0" borderId="8">
      <protection locked="0"/>
    </xf>
    <xf numFmtId="0" fontId="7" fillId="0" borderId="0" applyFill="0" applyBorder="0" applyProtection="0">
      <alignment horizontal="center"/>
      <protection locked="0"/>
    </xf>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202" fontId="78" fillId="0" borderId="8"/>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79"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15" fillId="41" borderId="11" applyNumberFormat="0" applyAlignment="0" applyProtection="0"/>
    <xf numFmtId="0" fontId="276" fillId="41" borderId="11" applyNumberFormat="0" applyAlignment="0" applyProtection="0"/>
    <xf numFmtId="0" fontId="197" fillId="41" borderId="11" applyNumberFormat="0" applyAlignment="0" applyProtection="0"/>
    <xf numFmtId="0" fontId="79" fillId="41" borderId="11" applyNumberFormat="0" applyAlignment="0" applyProtection="0"/>
    <xf numFmtId="0" fontId="215" fillId="41" borderId="11" applyNumberFormat="0" applyAlignment="0" applyProtection="0"/>
    <xf numFmtId="0" fontId="285" fillId="41" borderId="11" applyNumberFormat="0" applyAlignment="0" applyProtection="0"/>
    <xf numFmtId="4" fontId="286" fillId="0" borderId="0" applyAlignment="0"/>
    <xf numFmtId="0" fontId="287" fillId="0" borderId="0"/>
    <xf numFmtId="0" fontId="21" fillId="0" borderId="0"/>
    <xf numFmtId="319" fontId="288" fillId="0" borderId="0" applyFont="0" applyFill="0" applyBorder="0" applyAlignment="0" applyProtection="0"/>
    <xf numFmtId="0" fontId="289" fillId="0" borderId="13">
      <alignment horizontal="center"/>
    </xf>
    <xf numFmtId="203" fontId="290" fillId="0" borderId="0"/>
    <xf numFmtId="203" fontId="290" fillId="0" borderId="0"/>
    <xf numFmtId="203" fontId="290" fillId="0" borderId="0"/>
    <xf numFmtId="203" fontId="290" fillId="0" borderId="0"/>
    <xf numFmtId="203" fontId="290" fillId="0" borderId="0"/>
    <xf numFmtId="203" fontId="290" fillId="0" borderId="0"/>
    <xf numFmtId="203" fontId="290" fillId="0" borderId="0"/>
    <xf numFmtId="203" fontId="290" fillId="0" borderId="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338" fontId="8"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7"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205"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215" fillId="0" borderId="0" applyFont="0" applyFill="0" applyBorder="0" applyAlignment="0" applyProtection="0"/>
    <xf numFmtId="41" fontId="215" fillId="0" borderId="0" applyFont="0" applyFill="0" applyBorder="0" applyAlignment="0" applyProtection="0"/>
    <xf numFmtId="41" fontId="215" fillId="0" borderId="0" applyFont="0" applyFill="0" applyBorder="0" applyAlignment="0" applyProtection="0"/>
    <xf numFmtId="41" fontId="44" fillId="0" borderId="0" applyFont="0" applyFill="0" applyBorder="0" applyAlignment="0" applyProtection="0"/>
    <xf numFmtId="41" fontId="215"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8" fillId="0" borderId="0" applyFont="0" applyFill="0" applyBorder="0" applyAlignment="0" applyProtection="0"/>
    <xf numFmtId="167" fontId="58" fillId="0" borderId="0" applyFont="0" applyFill="0" applyBorder="0" applyAlignment="0" applyProtection="0"/>
    <xf numFmtId="302" fontId="44" fillId="0" borderId="0" applyFont="0" applyFill="0" applyBorder="0" applyAlignment="0" applyProtection="0"/>
    <xf numFmtId="41" fontId="8"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6" fontId="137"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83" fontId="137"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27"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5" fontId="8" fillId="0" borderId="0" applyFont="0" applyFill="0" applyBorder="0" applyAlignment="0" applyProtection="0"/>
    <xf numFmtId="339" fontId="4" fillId="0" borderId="0" applyFont="0" applyFill="0" applyBorder="0" applyAlignment="0" applyProtection="0"/>
    <xf numFmtId="340" fontId="137" fillId="0" borderId="0" applyFont="0" applyFill="0" applyBorder="0" applyAlignment="0" applyProtection="0"/>
    <xf numFmtId="341" fontId="291" fillId="0" borderId="0" applyFont="0" applyFill="0" applyBorder="0" applyAlignment="0" applyProtection="0"/>
    <xf numFmtId="342" fontId="137" fillId="0" borderId="0" applyFont="0" applyFill="0" applyBorder="0" applyAlignment="0" applyProtection="0"/>
    <xf numFmtId="343" fontId="291" fillId="0" borderId="0" applyFont="0" applyFill="0" applyBorder="0" applyAlignment="0" applyProtection="0"/>
    <xf numFmtId="344" fontId="137"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applyFont="0" applyFill="0" applyBorder="0" applyAlignment="0" applyProtection="0"/>
    <xf numFmtId="180" fontId="44" fillId="0" borderId="0" applyFont="0" applyFill="0" applyBorder="0" applyAlignment="0" applyProtection="0"/>
    <xf numFmtId="41" fontId="44" fillId="0" borderId="0" applyFont="0" applyFill="0" applyBorder="0" applyAlignment="0" applyProtection="0"/>
    <xf numFmtId="276" fontId="4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183" fontId="276" fillId="0" borderId="0" applyFont="0" applyFill="0" applyBorder="0" applyAlignment="0" applyProtection="0"/>
    <xf numFmtId="43" fontId="8" fillId="0" borderId="0" applyFont="0" applyFill="0" applyBorder="0" applyAlignment="0" applyProtection="0"/>
    <xf numFmtId="183" fontId="215" fillId="0" borderId="0" applyFont="0" applyFill="0" applyBorder="0" applyAlignment="0" applyProtection="0"/>
    <xf numFmtId="183" fontId="4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3" fillId="0" borderId="0" applyFont="0" applyFill="0" applyBorder="0" applyAlignment="0" applyProtection="0"/>
    <xf numFmtId="281" fontId="44" fillId="0" borderId="0" applyFont="0" applyFill="0" applyBorder="0" applyAlignment="0" applyProtection="0"/>
    <xf numFmtId="185" fontId="44" fillId="0" borderId="0" applyFont="0" applyFill="0" applyBorder="0" applyAlignment="0" applyProtection="0"/>
    <xf numFmtId="168" fontId="4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315" fontId="23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4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168" fontId="44" fillId="0" borderId="0" applyFont="0" applyFill="0" applyBorder="0" applyAlignment="0" applyProtection="0"/>
    <xf numFmtId="43" fontId="1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180" fontId="215" fillId="0" borderId="0" applyFont="0" applyFill="0" applyBorder="0" applyAlignment="0" applyProtection="0"/>
    <xf numFmtId="43" fontId="292" fillId="0" borderId="0" applyFont="0" applyFill="0" applyBorder="0" applyAlignment="0" applyProtection="0"/>
    <xf numFmtId="43" fontId="21"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319" fontId="44" fillId="0" borderId="0" applyFont="0" applyFill="0" applyBorder="0" applyAlignment="0" applyProtection="0"/>
    <xf numFmtId="43" fontId="44"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93" fillId="0" borderId="0" applyFont="0" applyFill="0" applyBorder="0" applyAlignment="0" applyProtection="0"/>
    <xf numFmtId="43" fontId="3" fillId="0" borderId="0" applyFont="0" applyFill="0" applyBorder="0" applyAlignment="0" applyProtection="0"/>
    <xf numFmtId="0" fontId="8" fillId="0" borderId="0" applyFont="0" applyFill="0" applyBorder="0" applyAlignment="0" applyProtection="0"/>
    <xf numFmtId="43" fontId="276"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0" fontId="44" fillId="0" borderId="0" applyFont="0" applyFill="0" applyBorder="0" applyAlignment="0" applyProtection="0"/>
    <xf numFmtId="319"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266" fontId="44" fillId="0" borderId="0" applyFont="0" applyFill="0" applyBorder="0" applyAlignment="0" applyProtection="0"/>
    <xf numFmtId="319" fontId="44" fillId="0" borderId="0" applyFont="0" applyFill="0" applyBorder="0" applyAlignment="0" applyProtection="0"/>
    <xf numFmtId="305"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44"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0" fontId="44" fillId="0" borderId="0"/>
    <xf numFmtId="0" fontId="44" fillId="0" borderId="0" applyFont="0" applyFill="0" applyBorder="0" applyAlignment="0" applyProtection="0"/>
    <xf numFmtId="43" fontId="276"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291" fontId="294" fillId="0" borderId="0" applyFont="0" applyFill="0" applyBorder="0" applyAlignment="0" applyProtection="0"/>
    <xf numFmtId="43" fontId="8"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0" fontId="44" fillId="0" borderId="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295"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43" fontId="44"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215"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99" fillId="0" borderId="0" applyFont="0" applyFill="0" applyBorder="0" applyAlignment="0" applyProtection="0"/>
    <xf numFmtId="0" fontId="44" fillId="0" borderId="0"/>
    <xf numFmtId="43" fontId="19" fillId="0" borderId="0" applyFont="0" applyFill="0" applyBorder="0" applyAlignment="0" applyProtection="0"/>
    <xf numFmtId="0" fontId="44" fillId="0" borderId="0"/>
    <xf numFmtId="43" fontId="19" fillId="0" borderId="0" applyFont="0" applyFill="0" applyBorder="0" applyAlignment="0" applyProtection="0"/>
    <xf numFmtId="0" fontId="44" fillId="0" borderId="0"/>
    <xf numFmtId="43" fontId="79"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345" fontId="19" fillId="0" borderId="0" applyFont="0" applyFill="0" applyBorder="0" applyAlignment="0" applyProtection="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0" fontId="44" fillId="0" borderId="0"/>
    <xf numFmtId="43" fontId="29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225" fontId="44" fillId="0" borderId="0" applyFont="0" applyFill="0" applyBorder="0" applyAlignment="0" applyProtection="0"/>
    <xf numFmtId="43" fontId="44"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0" fontId="44" fillId="0" borderId="0"/>
    <xf numFmtId="43" fontId="215" fillId="0" borderId="0" applyFont="0" applyFill="0" applyBorder="0" applyAlignment="0" applyProtection="0"/>
    <xf numFmtId="281" fontId="215" fillId="0" borderId="0" applyFont="0" applyFill="0" applyBorder="0" applyAlignment="0" applyProtection="0"/>
    <xf numFmtId="43" fontId="215" fillId="0" borderId="0" applyFont="0" applyFill="0" applyBorder="0" applyAlignment="0" applyProtection="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215"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295" fillId="0" borderId="0" applyFont="0" applyFill="0" applyBorder="0" applyAlignment="0" applyProtection="0"/>
    <xf numFmtId="43" fontId="3"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168" fontId="44" fillId="0" borderId="0" applyFont="0" applyFill="0" applyBorder="0" applyAlignment="0" applyProtection="0"/>
    <xf numFmtId="0" fontId="44" fillId="0" borderId="0"/>
    <xf numFmtId="168"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0" fontId="44" fillId="0" borderId="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206" fontId="8"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8"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8"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319"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5" fillId="0" borderId="0" applyFont="0" applyFill="0" applyBorder="0" applyAlignment="0" applyProtection="0"/>
    <xf numFmtId="206" fontId="8" fillId="0" borderId="0" applyFont="0" applyFill="0" applyBorder="0" applyAlignment="0" applyProtection="0"/>
    <xf numFmtId="0" fontId="44" fillId="0" borderId="0"/>
    <xf numFmtId="206" fontId="15" fillId="0" borderId="0" applyFont="0" applyFill="0" applyBorder="0" applyAlignment="0" applyProtection="0"/>
    <xf numFmtId="43" fontId="297" fillId="0" borderId="0" applyFont="0" applyFill="0" applyBorder="0" applyAlignment="0" applyProtection="0"/>
    <xf numFmtId="43" fontId="297" fillId="0" borderId="0" applyFont="0" applyFill="0" applyBorder="0" applyAlignment="0" applyProtection="0"/>
    <xf numFmtId="43" fontId="297" fillId="0" borderId="0" applyFont="0" applyFill="0" applyBorder="0" applyAlignment="0" applyProtection="0"/>
    <xf numFmtId="0" fontId="44" fillId="0" borderId="0"/>
    <xf numFmtId="43" fontId="297" fillId="0" borderId="0" applyFont="0" applyFill="0" applyBorder="0" applyAlignment="0" applyProtection="0"/>
    <xf numFmtId="206" fontId="15" fillId="0" borderId="0" applyFont="0" applyFill="0" applyBorder="0" applyAlignment="0" applyProtection="0"/>
    <xf numFmtId="319" fontId="297" fillId="0" borderId="0" applyFont="0" applyFill="0" applyBorder="0" applyAlignment="0" applyProtection="0"/>
    <xf numFmtId="319" fontId="297" fillId="0" borderId="0" applyFont="0" applyFill="0" applyBorder="0" applyAlignment="0" applyProtection="0"/>
    <xf numFmtId="319" fontId="297" fillId="0" borderId="0" applyFont="0" applyFill="0" applyBorder="0" applyAlignment="0" applyProtection="0"/>
    <xf numFmtId="0" fontId="44" fillId="0" borderId="0"/>
    <xf numFmtId="319" fontId="297" fillId="0" borderId="0" applyFont="0" applyFill="0" applyBorder="0" applyAlignment="0" applyProtection="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8"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5"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8"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206" fontId="13" fillId="0" borderId="0" applyFont="0" applyFill="0" applyBorder="0" applyAlignment="0" applyProtection="0"/>
    <xf numFmtId="0" fontId="44" fillId="0" borderId="0"/>
    <xf numFmtId="43" fontId="10" fillId="0" borderId="0" applyFont="0" applyFill="0" applyBorder="0" applyAlignment="0" applyProtection="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14"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206" fontId="8"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168" fontId="298" fillId="0" borderId="0" applyFont="0" applyFill="0" applyBorder="0" applyAlignment="0" applyProtection="0"/>
    <xf numFmtId="0" fontId="44" fillId="0" borderId="0"/>
    <xf numFmtId="0" fontId="44" fillId="0" borderId="0"/>
    <xf numFmtId="0" fontId="44" fillId="0" borderId="0"/>
    <xf numFmtId="180" fontId="8" fillId="0" borderId="0" applyFont="0" applyFill="0" applyBorder="0" applyAlignment="0" applyProtection="0"/>
    <xf numFmtId="346" fontId="214" fillId="0" borderId="0" applyFont="0" applyFill="0" applyBorder="0" applyAlignment="0" applyProtection="0"/>
    <xf numFmtId="346" fontId="214" fillId="0" borderId="0" applyFont="0" applyFill="0" applyBorder="0" applyAlignment="0" applyProtection="0"/>
    <xf numFmtId="346" fontId="214" fillId="0" borderId="0" applyFont="0" applyFill="0" applyBorder="0" applyAlignment="0" applyProtection="0"/>
    <xf numFmtId="43" fontId="276" fillId="0" borderId="0" applyFont="0" applyFill="0" applyBorder="0" applyAlignment="0" applyProtection="0"/>
    <xf numFmtId="319" fontId="3" fillId="0" borderId="0" applyFont="0" applyFill="0" applyBorder="0" applyAlignment="0" applyProtection="0"/>
    <xf numFmtId="0" fontId="44" fillId="0" borderId="0"/>
    <xf numFmtId="43" fontId="276" fillId="0" borderId="0" applyFont="0" applyFill="0" applyBorder="0" applyAlignment="0" applyProtection="0"/>
    <xf numFmtId="43" fontId="8"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291" fontId="44" fillId="0" borderId="0" applyFont="0" applyFill="0" applyBorder="0" applyAlignment="0" applyProtection="0"/>
    <xf numFmtId="291" fontId="44" fillId="0" borderId="0" applyFont="0" applyFill="0" applyBorder="0" applyAlignment="0" applyProtection="0"/>
    <xf numFmtId="0" fontId="44" fillId="0" borderId="0" applyFont="0" applyFill="0" applyBorder="0" applyAlignment="0" applyProtection="0"/>
    <xf numFmtId="181" fontId="44" fillId="0" borderId="0" applyFont="0" applyFill="0" applyBorder="0" applyAlignment="0" applyProtection="0"/>
    <xf numFmtId="347" fontId="44" fillId="0" borderId="0" applyFont="0" applyFill="0" applyBorder="0" applyAlignment="0" applyProtection="0"/>
    <xf numFmtId="42"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347" fontId="44" fillId="0" borderId="0" applyFont="0" applyFill="0" applyBorder="0" applyAlignment="0" applyProtection="0"/>
    <xf numFmtId="348" fontId="44" fillId="0" borderId="0" applyFont="0" applyFill="0" applyBorder="0" applyAlignment="0" applyProtection="0"/>
    <xf numFmtId="43" fontId="19" fillId="0" borderId="0" applyFont="0" applyFill="0" applyBorder="0" applyAlignment="0" applyProtection="0"/>
    <xf numFmtId="319" fontId="8" fillId="0" borderId="0" applyFont="0" applyFill="0" applyBorder="0" applyAlignment="0" applyProtection="0"/>
    <xf numFmtId="0" fontId="44" fillId="0" borderId="0"/>
    <xf numFmtId="43" fontId="19" fillId="0" borderId="0" applyFont="0" applyFill="0" applyBorder="0" applyAlignment="0" applyProtection="0"/>
    <xf numFmtId="0" fontId="44" fillId="0" borderId="0"/>
    <xf numFmtId="43" fontId="19" fillId="0" borderId="0" applyFont="0" applyFill="0" applyBorder="0" applyAlignment="0" applyProtection="0"/>
    <xf numFmtId="0" fontId="44" fillId="0" borderId="0"/>
    <xf numFmtId="43" fontId="276" fillId="0" borderId="0" applyFont="0" applyFill="0" applyBorder="0" applyAlignment="0" applyProtection="0"/>
    <xf numFmtId="187" fontId="8"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319"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27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0" fontId="44" fillId="0" borderId="0"/>
    <xf numFmtId="43" fontId="276" fillId="0" borderId="0" applyFont="0" applyFill="0" applyBorder="0" applyAlignment="0" applyProtection="0"/>
    <xf numFmtId="43" fontId="19"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7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43" fontId="13" fillId="0" borderId="0" applyFont="0" applyFill="0" applyBorder="0" applyAlignment="0" applyProtection="0"/>
    <xf numFmtId="43" fontId="296" fillId="0" borderId="0" applyFont="0" applyFill="0" applyBorder="0" applyAlignment="0" applyProtection="0"/>
    <xf numFmtId="0" fontId="44" fillId="0" borderId="0"/>
    <xf numFmtId="206" fontId="8" fillId="0" borderId="0" applyFont="0" applyFill="0" applyBorder="0" applyAlignment="0" applyProtection="0"/>
    <xf numFmtId="0" fontId="44" fillId="0" borderId="0"/>
    <xf numFmtId="43" fontId="44" fillId="0" borderId="0" applyFont="0" applyFill="0" applyBorder="0" applyAlignment="0" applyProtection="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0" fontId="44" fillId="0" borderId="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0" fontId="44" fillId="0" borderId="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0" fontId="44" fillId="0" borderId="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0" fontId="44" fillId="0" borderId="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205"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206" fontId="294" fillId="0" borderId="0" applyFont="0" applyFill="0" applyBorder="0" applyAlignment="0" applyProtection="0"/>
    <xf numFmtId="0" fontId="44" fillId="0" borderId="0" applyFont="0" applyFill="0" applyBorder="0" applyAlignment="0" applyProtection="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76" fontId="8" fillId="0" borderId="0" applyFont="0" applyFill="0" applyBorder="0" applyAlignment="0" applyProtection="0"/>
    <xf numFmtId="0" fontId="44" fillId="0" borderId="0"/>
    <xf numFmtId="0" fontId="8" fillId="0" borderId="0" applyFont="0" applyFill="0" applyBorder="0" applyAlignment="0" applyProtection="0"/>
    <xf numFmtId="349" fontId="8" fillId="0" borderId="0" applyFont="0" applyFill="0" applyBorder="0" applyAlignment="0" applyProtection="0"/>
    <xf numFmtId="0" fontId="44" fillId="0" borderId="0"/>
    <xf numFmtId="0" fontId="8" fillId="0" borderId="0" applyFont="0" applyFill="0" applyBorder="0" applyAlignment="0" applyProtection="0"/>
    <xf numFmtId="350" fontId="8" fillId="0" borderId="0" applyFont="0" applyFill="0" applyBorder="0" applyAlignment="0" applyProtection="0"/>
    <xf numFmtId="168" fontId="5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0" fontId="44" fillId="0" borderId="0"/>
    <xf numFmtId="0" fontId="44" fillId="0" borderId="0"/>
    <xf numFmtId="43" fontId="13" fillId="0" borderId="0" applyFont="0" applyFill="0" applyBorder="0" applyAlignment="0" applyProtection="0"/>
    <xf numFmtId="319" fontId="138"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319" fontId="8" fillId="0" borderId="0" applyFont="0" applyFill="0" applyBorder="0" applyAlignment="0" applyProtection="0"/>
    <xf numFmtId="43" fontId="8"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14" fillId="0" borderId="0" applyFont="0" applyFill="0" applyBorder="0" applyAlignment="0" applyProtection="0"/>
    <xf numFmtId="43" fontId="13" fillId="0" borderId="0" applyFont="0" applyFill="0" applyBorder="0" applyAlignment="0" applyProtection="0"/>
    <xf numFmtId="0" fontId="44" fillId="0" borderId="0"/>
    <xf numFmtId="43" fontId="8" fillId="0" borderId="0" applyFont="0" applyFill="0" applyBorder="0" applyAlignment="0" applyProtection="0"/>
    <xf numFmtId="43" fontId="15"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5" fillId="0" borderId="0" applyFont="0" applyFill="0" applyBorder="0" applyAlignment="0" applyProtection="0"/>
    <xf numFmtId="0" fontId="44" fillId="0" borderId="0"/>
    <xf numFmtId="168" fontId="58"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180" fontId="44" fillId="0" borderId="0" applyFont="0" applyFill="0" applyBorder="0" applyAlignment="0" applyProtection="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180" fontId="44" fillId="0" borderId="0" applyFont="0" applyFill="0" applyBorder="0" applyAlignment="0" applyProtection="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227" fontId="44" fillId="0" borderId="0" applyFont="0" applyFill="0" applyBorder="0" applyAlignment="0" applyProtection="0"/>
    <xf numFmtId="43" fontId="215" fillId="0" borderId="0" applyFont="0" applyFill="0" applyBorder="0" applyAlignment="0" applyProtection="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0" fontId="44" fillId="0" borderId="0"/>
    <xf numFmtId="6" fontId="215" fillId="0" borderId="0" applyFont="0" applyFill="0" applyBorder="0" applyAlignment="0" applyProtection="0"/>
    <xf numFmtId="43" fontId="215" fillId="0" borderId="0" applyFont="0" applyFill="0" applyBorder="0" applyAlignment="0" applyProtection="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0" fontId="44" fillId="0" borderId="0" applyFont="0" applyFill="0" applyBorder="0" applyAlignment="0" applyProtection="0"/>
    <xf numFmtId="0" fontId="44" fillId="0" borderId="0"/>
    <xf numFmtId="276" fontId="44" fillId="0" borderId="0" applyFont="0" applyFill="0" applyBorder="0" applyAlignment="0" applyProtection="0"/>
    <xf numFmtId="43" fontId="44" fillId="0" borderId="0" applyFont="0" applyFill="0" applyBorder="0" applyAlignment="0" applyProtection="0"/>
    <xf numFmtId="0" fontId="44" fillId="0" borderId="0"/>
    <xf numFmtId="351" fontId="3" fillId="0" borderId="0" applyFont="0" applyFill="0" applyBorder="0" applyAlignment="0" applyProtection="0"/>
    <xf numFmtId="0" fontId="44" fillId="0" borderId="0"/>
    <xf numFmtId="0" fontId="44"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0" fontId="44" fillId="0" borderId="0"/>
    <xf numFmtId="43" fontId="19" fillId="0" borderId="0" applyFont="0" applyFill="0" applyBorder="0" applyAlignment="0" applyProtection="0"/>
    <xf numFmtId="299" fontId="3" fillId="0" borderId="0" applyFont="0" applyFill="0" applyBorder="0" applyAlignment="0" applyProtection="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319" fontId="8"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8" fillId="0" borderId="0" applyFont="0" applyFill="0" applyBorder="0" applyAlignment="0" applyProtection="0"/>
    <xf numFmtId="168" fontId="8" fillId="0" borderId="0" applyFont="0" applyFill="0" applyBorder="0" applyAlignment="0" applyProtection="0"/>
    <xf numFmtId="0" fontId="44" fillId="0" borderId="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99" fillId="0" borderId="0" applyFont="0" applyFill="0" applyBorder="0" applyAlignment="0" applyProtection="0"/>
    <xf numFmtId="0" fontId="44" fillId="0" borderId="0"/>
    <xf numFmtId="43" fontId="8" fillId="0" borderId="0" applyFont="0" applyFill="0" applyBorder="0" applyAlignment="0" applyProtection="0"/>
    <xf numFmtId="168" fontId="8" fillId="0" borderId="0" applyFont="0" applyFill="0" applyBorder="0" applyAlignment="0" applyProtection="0"/>
    <xf numFmtId="43" fontId="293" fillId="0" borderId="0" applyFont="0" applyFill="0" applyBorder="0" applyAlignment="0" applyProtection="0"/>
    <xf numFmtId="0" fontId="44" fillId="0" borderId="0"/>
    <xf numFmtId="0" fontId="44" fillId="0" borderId="0"/>
    <xf numFmtId="43" fontId="293" fillId="0" borderId="0" applyFont="0" applyFill="0" applyBorder="0" applyAlignment="0" applyProtection="0"/>
    <xf numFmtId="0" fontId="44" fillId="0" borderId="0"/>
    <xf numFmtId="41" fontId="44" fillId="0" borderId="0" applyFont="0" applyFill="0" applyBorder="0" applyAlignment="0" applyProtection="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44" fillId="0" borderId="0" applyFont="0" applyFill="0" applyBorder="0" applyAlignment="0" applyProtection="0"/>
    <xf numFmtId="319"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168" fontId="215" fillId="0" borderId="0" applyFont="0" applyFill="0" applyBorder="0" applyAlignment="0" applyProtection="0"/>
    <xf numFmtId="180" fontId="215" fillId="0" borderId="0" applyFont="0" applyFill="0" applyBorder="0" applyAlignment="0" applyProtection="0"/>
    <xf numFmtId="310" fontId="215" fillId="0" borderId="0" applyFont="0" applyFill="0" applyBorder="0" applyAlignment="0" applyProtection="0"/>
    <xf numFmtId="168" fontId="215" fillId="0" borderId="0" applyFont="0" applyFill="0" applyBorder="0" applyAlignment="0" applyProtection="0"/>
    <xf numFmtId="168" fontId="215" fillId="0" borderId="0" applyFont="0" applyFill="0" applyBorder="0" applyAlignment="0" applyProtection="0"/>
    <xf numFmtId="168" fontId="215" fillId="0" borderId="0" applyFont="0" applyFill="0" applyBorder="0" applyAlignment="0" applyProtection="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208" fontId="19" fillId="0" borderId="0" applyFont="0" applyFill="0" applyBorder="0" applyAlignment="0" applyProtection="0"/>
    <xf numFmtId="43" fontId="44" fillId="0" borderId="0" applyFont="0" applyFill="0" applyBorder="0" applyAlignment="0" applyProtection="0"/>
    <xf numFmtId="0" fontId="44" fillId="0" borderId="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319" fontId="44"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93"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276"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168" fontId="137"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43" fontId="8"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319" fontId="8"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3" fillId="0" borderId="0" applyFont="0" applyFill="0" applyBorder="0" applyAlignment="0" applyProtection="0"/>
    <xf numFmtId="0" fontId="44" fillId="0" borderId="0"/>
    <xf numFmtId="43" fontId="15" fillId="0" borderId="0" applyFont="0" applyFill="0" applyBorder="0" applyAlignment="0" applyProtection="0"/>
    <xf numFmtId="0" fontId="44" fillId="0" borderId="0"/>
    <xf numFmtId="0" fontId="44" fillId="0" borderId="0"/>
    <xf numFmtId="43" fontId="13"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347" fontId="294" fillId="0" borderId="0" applyFont="0" applyFill="0" applyBorder="0" applyAlignment="0" applyProtection="0"/>
    <xf numFmtId="43" fontId="294" fillId="0" borderId="0" applyFont="0" applyFill="0" applyBorder="0" applyAlignment="0" applyProtection="0"/>
    <xf numFmtId="319" fontId="44" fillId="0" borderId="0" applyFont="0" applyFill="0" applyBorder="0" applyAlignment="0" applyProtection="0"/>
    <xf numFmtId="0" fontId="44" fillId="0" borderId="0"/>
    <xf numFmtId="43" fontId="19"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0" fontId="44" fillId="0" borderId="0"/>
    <xf numFmtId="43" fontId="19"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319" fontId="8" fillId="0" borderId="0" applyFont="0" applyFill="0" applyBorder="0" applyAlignment="0" applyProtection="0"/>
    <xf numFmtId="0" fontId="44" fillId="0" borderId="0"/>
    <xf numFmtId="43" fontId="44"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0" fontId="44" fillId="0" borderId="0"/>
    <xf numFmtId="43" fontId="44"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3" fillId="0" borderId="0" applyFont="0" applyFill="0" applyBorder="0" applyAlignment="0" applyProtection="0"/>
    <xf numFmtId="0" fontId="44" fillId="0" borderId="0"/>
    <xf numFmtId="0" fontId="44" fillId="0" borderId="0"/>
    <xf numFmtId="43" fontId="3" fillId="0" borderId="0" applyFont="0" applyFill="0" applyBorder="0" applyAlignment="0" applyProtection="0"/>
    <xf numFmtId="0" fontId="44" fillId="0" borderId="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3" fillId="0" borderId="0" applyFont="0" applyFill="0" applyBorder="0" applyAlignment="0" applyProtection="0"/>
    <xf numFmtId="0" fontId="44" fillId="0" borderId="0"/>
    <xf numFmtId="0" fontId="44" fillId="0" borderId="0"/>
    <xf numFmtId="43" fontId="3" fillId="0" borderId="0" applyFont="0" applyFill="0" applyBorder="0" applyAlignment="0" applyProtection="0"/>
    <xf numFmtId="0" fontId="44" fillId="0" borderId="0"/>
    <xf numFmtId="0" fontId="44" fillId="0" borderId="0"/>
    <xf numFmtId="43" fontId="3" fillId="0" borderId="0" applyFont="0" applyFill="0" applyBorder="0" applyAlignment="0" applyProtection="0"/>
    <xf numFmtId="0" fontId="44" fillId="0" borderId="0"/>
    <xf numFmtId="0" fontId="44" fillId="0" borderId="0"/>
    <xf numFmtId="43" fontId="3" fillId="0" borderId="0" applyFont="0" applyFill="0" applyBorder="0" applyAlignment="0" applyProtection="0"/>
    <xf numFmtId="0" fontId="44" fillId="0" borderId="0"/>
    <xf numFmtId="0" fontId="44" fillId="0" borderId="0"/>
    <xf numFmtId="43" fontId="3" fillId="0" borderId="0" applyFont="0" applyFill="0" applyBorder="0" applyAlignment="0" applyProtection="0"/>
    <xf numFmtId="0" fontId="44" fillId="0" borderId="0"/>
    <xf numFmtId="0" fontId="44" fillId="0" borderId="0"/>
    <xf numFmtId="43" fontId="3" fillId="0" borderId="0" applyFont="0" applyFill="0" applyBorder="0" applyAlignment="0" applyProtection="0"/>
    <xf numFmtId="0" fontId="44" fillId="0" borderId="0"/>
    <xf numFmtId="0" fontId="44" fillId="0" borderId="0"/>
    <xf numFmtId="43" fontId="3" fillId="0" borderId="0" applyFont="0" applyFill="0" applyBorder="0" applyAlignment="0" applyProtection="0"/>
    <xf numFmtId="0" fontId="44" fillId="0" borderId="0"/>
    <xf numFmtId="0" fontId="44" fillId="0" borderId="0"/>
    <xf numFmtId="43" fontId="3"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198" fontId="44" fillId="0" borderId="0" applyFont="0" applyFill="0" applyBorder="0" applyAlignment="0" applyProtection="0"/>
    <xf numFmtId="198" fontId="44" fillId="0" borderId="0" applyFont="0" applyFill="0" applyBorder="0" applyAlignment="0" applyProtection="0"/>
    <xf numFmtId="353" fontId="44" fillId="0" borderId="0" applyFont="0" applyFill="0" applyBorder="0" applyAlignment="0" applyProtection="0"/>
    <xf numFmtId="198" fontId="44" fillId="0" borderId="0" applyFont="0" applyFill="0" applyBorder="0" applyAlignment="0" applyProtection="0"/>
    <xf numFmtId="198" fontId="44" fillId="0" borderId="0" applyFont="0" applyFill="0" applyBorder="0" applyAlignment="0" applyProtection="0"/>
    <xf numFmtId="0" fontId="44" fillId="0" borderId="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44" fillId="0" borderId="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0" fontId="44" fillId="0" borderId="0"/>
    <xf numFmtId="43" fontId="1" fillId="0" borderId="0" applyFont="0" applyFill="0" applyBorder="0" applyAlignment="0" applyProtection="0"/>
    <xf numFmtId="168" fontId="44" fillId="0" borderId="0" applyFont="0" applyFill="0" applyBorder="0" applyAlignment="0" applyProtection="0"/>
    <xf numFmtId="0" fontId="44" fillId="0" borderId="0"/>
    <xf numFmtId="43" fontId="8" fillId="0" borderId="0" applyFont="0" applyFill="0" applyBorder="0" applyAlignment="0" applyProtection="0"/>
    <xf numFmtId="311" fontId="44" fillId="0" borderId="0" applyFont="0" applyFill="0" applyBorder="0" applyAlignment="0" applyProtection="0"/>
    <xf numFmtId="43" fontId="216" fillId="0" borderId="0" applyFont="0" applyFill="0" applyBorder="0" applyAlignment="0" applyProtection="0"/>
    <xf numFmtId="0" fontId="44" fillId="0" borderId="0"/>
    <xf numFmtId="168" fontId="44" fillId="0" borderId="0" applyFont="0" applyFill="0" applyBorder="0" applyAlignment="0" applyProtection="0"/>
    <xf numFmtId="0" fontId="44" fillId="0" borderId="0"/>
    <xf numFmtId="168" fontId="44"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168" fontId="215" fillId="0" borderId="0" applyFont="0" applyFill="0" applyBorder="0" applyAlignment="0" applyProtection="0"/>
    <xf numFmtId="0" fontId="44" fillId="0" borderId="0"/>
    <xf numFmtId="168" fontId="215"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44" fillId="0" borderId="0" applyFont="0" applyFill="0" applyBorder="0" applyAlignment="0" applyProtection="0"/>
    <xf numFmtId="43" fontId="8" fillId="0" borderId="0" applyFont="0" applyFill="0" applyBorder="0" applyAlignment="0" applyProtection="0"/>
    <xf numFmtId="0" fontId="44" fillId="0" borderId="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1"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43" fontId="8" fillId="0" borderId="0" applyFont="0" applyFill="0" applyBorder="0" applyAlignment="0" applyProtection="0"/>
    <xf numFmtId="43" fontId="8" fillId="0" borderId="0" applyFont="0" applyFill="0" applyBorder="0" applyAlignment="0" applyProtection="0"/>
    <xf numFmtId="0" fontId="44" fillId="0" borderId="0"/>
    <xf numFmtId="43" fontId="8" fillId="0" borderId="0" applyFont="0" applyFill="0" applyBorder="0" applyAlignment="0" applyProtection="0"/>
    <xf numFmtId="0" fontId="44" fillId="0" borderId="0"/>
    <xf numFmtId="0" fontId="300" fillId="0" borderId="0"/>
    <xf numFmtId="0" fontId="3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3" fontId="137" fillId="0" borderId="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00" fillId="0" borderId="0"/>
    <xf numFmtId="0" fontId="36" fillId="0" borderId="0"/>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352" fontId="19" fillId="0" borderId="56">
      <alignment vertical="center" wrapText="1"/>
    </xf>
    <xf numFmtId="0" fontId="242" fillId="0" borderId="0" applyNumberFormat="0" applyFill="0" applyBorder="0" applyAlignment="0" applyProtection="0"/>
    <xf numFmtId="0" fontId="44" fillId="0" borderId="0"/>
    <xf numFmtId="0" fontId="44" fillId="0" borderId="0"/>
    <xf numFmtId="181" fontId="278" fillId="0" borderId="0" applyFont="0" applyFill="0" applyBorder="0" applyAlignment="0" applyProtection="0"/>
    <xf numFmtId="354" fontId="301" fillId="0" borderId="0" applyFill="0" applyBorder="0" applyProtection="0"/>
    <xf numFmtId="355" fontId="4" fillId="0" borderId="0" applyFont="0" applyFill="0" applyBorder="0" applyAlignment="0" applyProtection="0"/>
    <xf numFmtId="356" fontId="10" fillId="0" borderId="0" applyFill="0" applyBorder="0" applyProtection="0"/>
    <xf numFmtId="356" fontId="10" fillId="0" borderId="46" applyFill="0" applyProtection="0"/>
    <xf numFmtId="356" fontId="10" fillId="0" borderId="57" applyFill="0" applyProtection="0"/>
    <xf numFmtId="168" fontId="137" fillId="0" borderId="0" applyFont="0" applyFill="0" applyBorder="0" applyAlignment="0" applyProtection="0"/>
    <xf numFmtId="0" fontId="44" fillId="0" borderId="0"/>
    <xf numFmtId="0" fontId="44" fillId="0" borderId="0"/>
    <xf numFmtId="357" fontId="302" fillId="0" borderId="0" applyFont="0" applyFill="0" applyBorder="0" applyAlignment="0" applyProtection="0"/>
    <xf numFmtId="358"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59" fontId="8" fillId="0" borderId="0" applyFont="0" applyFill="0" applyBorder="0" applyAlignment="0" applyProtection="0"/>
    <xf numFmtId="360" fontId="302"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30" fontId="8" fillId="0" borderId="0" applyFont="0" applyFill="0" applyBorder="0" applyAlignment="0" applyProtection="0"/>
    <xf numFmtId="0" fontId="44" fillId="0" borderId="0"/>
    <xf numFmtId="329" fontId="8"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29" fontId="8" fillId="0" borderId="0" applyFont="0" applyFill="0" applyBorder="0" applyAlignment="0" applyProtection="0"/>
    <xf numFmtId="361" fontId="291" fillId="0" borderId="0" applyFont="0" applyFill="0" applyBorder="0" applyAlignment="0" applyProtection="0"/>
    <xf numFmtId="0" fontId="1" fillId="0" borderId="0" applyFont="0" applyFill="0" applyBorder="0" applyAlignment="0" applyProtection="0"/>
    <xf numFmtId="0" fontId="1" fillId="0" borderId="0"/>
    <xf numFmtId="3" fontId="175" fillId="0" borderId="17" applyNumberFormat="0" applyAlignment="0">
      <alignment horizontal="center" vertical="center"/>
    </xf>
    <xf numFmtId="171" fontId="215" fillId="0" borderId="0" applyFont="0" applyFill="0" applyBorder="0" applyAlignment="0" applyProtection="0"/>
    <xf numFmtId="362" fontId="137" fillId="0" borderId="0" applyFont="0" applyFill="0" applyBorder="0" applyAlignment="0" applyProtection="0"/>
    <xf numFmtId="0" fontId="291" fillId="0" borderId="0" applyFont="0" applyFill="0" applyBorder="0" applyAlignment="0" applyProtection="0"/>
    <xf numFmtId="0" fontId="291" fillId="0" borderId="0" applyFont="0" applyFill="0" applyBorder="0" applyAlignment="0" applyProtection="0"/>
    <xf numFmtId="0" fontId="137" fillId="0" borderId="0" applyFont="0" applyFill="0" applyBorder="0" applyAlignment="0" applyProtection="0"/>
    <xf numFmtId="0" fontId="291"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0" fontId="44" fillId="0" borderId="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363" fontId="8" fillId="0" borderId="0" applyFont="0" applyFill="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4" fontId="37" fillId="0" borderId="0" applyFill="0" applyBorder="0" applyAlignment="0"/>
    <xf numFmtId="0" fontId="44" fillId="0" borderId="0"/>
    <xf numFmtId="0" fontId="44" fillId="0" borderId="0"/>
    <xf numFmtId="0" fontId="303" fillId="40" borderId="9" applyNumberFormat="0" applyAlignment="0" applyProtection="0"/>
    <xf numFmtId="0" fontId="304" fillId="9" borderId="10" applyNumberFormat="0" applyAlignment="0" applyProtection="0"/>
    <xf numFmtId="0" fontId="44" fillId="0" borderId="0"/>
    <xf numFmtId="0" fontId="115" fillId="0" borderId="22" applyNumberFormat="0" applyFill="0" applyAlignment="0" applyProtection="0"/>
    <xf numFmtId="0" fontId="116" fillId="0" borderId="23" applyNumberFormat="0" applyFill="0" applyAlignment="0" applyProtection="0"/>
    <xf numFmtId="0" fontId="117" fillId="0" borderId="24" applyNumberFormat="0" applyFill="0" applyAlignment="0" applyProtection="0"/>
    <xf numFmtId="0" fontId="117" fillId="0" borderId="0" applyNumberFormat="0" applyFill="0" applyBorder="0" applyAlignment="0" applyProtection="0"/>
    <xf numFmtId="38" fontId="35" fillId="0" borderId="59">
      <alignment vertical="center"/>
    </xf>
    <xf numFmtId="364" fontId="8" fillId="0" borderId="0" applyFont="0" applyFill="0" applyBorder="0" applyAlignment="0" applyProtection="0"/>
    <xf numFmtId="171" fontId="215" fillId="0" borderId="0" applyFont="0" applyFill="0" applyBorder="0" applyAlignment="0" applyProtection="0"/>
    <xf numFmtId="171" fontId="215" fillId="0" borderId="0" applyFont="0" applyFill="0" applyBorder="0" applyAlignment="0" applyProtection="0"/>
    <xf numFmtId="171" fontId="215" fillId="0" borderId="0" applyFont="0" applyFill="0" applyBorder="0" applyAlignment="0" applyProtection="0"/>
    <xf numFmtId="171" fontId="215" fillId="0" borderId="0" applyFont="0" applyFill="0" applyBorder="0" applyAlignment="0" applyProtection="0"/>
    <xf numFmtId="171" fontId="215" fillId="0" borderId="0" applyFont="0" applyFill="0" applyBorder="0" applyAlignment="0" applyProtection="0"/>
    <xf numFmtId="365" fontId="8" fillId="0" borderId="0" applyFont="0" applyFill="0" applyBorder="0" applyAlignment="0" applyProtection="0"/>
    <xf numFmtId="0" fontId="313" fillId="0" borderId="0"/>
    <xf numFmtId="0" fontId="49" fillId="0" borderId="0"/>
    <xf numFmtId="0" fontId="315" fillId="0" borderId="0"/>
    <xf numFmtId="9" fontId="10" fillId="0" borderId="0" applyFont="0" applyFill="0" applyBorder="0" applyAlignment="0" applyProtection="0"/>
    <xf numFmtId="0" fontId="10" fillId="0" borderId="0"/>
    <xf numFmtId="0" fontId="10" fillId="0" borderId="0"/>
    <xf numFmtId="348" fontId="34" fillId="0" borderId="0" applyNumberFormat="0" applyFont="0" applyBorder="0" applyAlignment="0">
      <protection hidden="1"/>
    </xf>
    <xf numFmtId="0" fontId="34" fillId="0" borderId="0" applyNumberFormat="0" applyFont="0" applyAlignment="0">
      <alignment horizontal="center"/>
    </xf>
    <xf numFmtId="0" fontId="214" fillId="0" borderId="0"/>
    <xf numFmtId="0" fontId="8" fillId="0" borderId="0"/>
    <xf numFmtId="0" fontId="19" fillId="0" borderId="0"/>
    <xf numFmtId="5" fontId="1" fillId="0" borderId="0" applyFont="0" applyFill="0" applyBorder="0" applyAlignment="0" applyProtection="0"/>
    <xf numFmtId="170" fontId="316" fillId="50" borderId="62"/>
    <xf numFmtId="170" fontId="317" fillId="50" borderId="62"/>
    <xf numFmtId="249" fontId="34" fillId="0" borderId="35">
      <alignment horizontal="right" vertical="center"/>
    </xf>
    <xf numFmtId="248" fontId="31" fillId="0" borderId="35">
      <alignment horizontal="right" vertical="center"/>
    </xf>
    <xf numFmtId="165" fontId="58" fillId="0" borderId="35">
      <alignment horizontal="right" vertical="center"/>
    </xf>
    <xf numFmtId="0" fontId="318" fillId="0" borderId="0"/>
    <xf numFmtId="0" fontId="8" fillId="0" borderId="0"/>
    <xf numFmtId="0" fontId="8" fillId="0" borderId="0"/>
    <xf numFmtId="0" fontId="8" fillId="0" borderId="0"/>
    <xf numFmtId="0" fontId="3" fillId="0" borderId="0"/>
    <xf numFmtId="0" fontId="8" fillId="0" borderId="0" applyNumberForma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9" fillId="0" borderId="0"/>
    <xf numFmtId="43" fontId="19" fillId="0" borderId="0" applyFont="0" applyFill="0" applyBorder="0" applyAlignment="0" applyProtection="0"/>
    <xf numFmtId="43" fontId="8" fillId="0" borderId="0" applyFont="0" applyFill="0" applyBorder="0" applyAlignment="0" applyProtection="0"/>
    <xf numFmtId="0" fontId="1" fillId="0" borderId="0" applyNumberFormat="0" applyFont="0" applyFill="0" applyBorder="0" applyAlignment="0" applyProtection="0"/>
    <xf numFmtId="0" fontId="8" fillId="0" borderId="0"/>
    <xf numFmtId="0" fontId="8" fillId="0" borderId="0"/>
    <xf numFmtId="0" fontId="8" fillId="0" borderId="0"/>
  </cellStyleXfs>
  <cellXfs count="1203">
    <xf numFmtId="0" fontId="0" fillId="0" borderId="0" xfId="0"/>
    <xf numFmtId="0" fontId="3" fillId="0" borderId="0" xfId="0" applyFont="1" applyFill="1" applyAlignment="1">
      <alignment vertical="center" wrapText="1"/>
    </xf>
    <xf numFmtId="0" fontId="3" fillId="0" borderId="8" xfId="0" applyFont="1" applyFill="1" applyBorder="1" applyAlignment="1">
      <alignment horizontal="center" vertical="center" wrapText="1"/>
    </xf>
    <xf numFmtId="3" fontId="2" fillId="0" borderId="1" xfId="1087" applyNumberFormat="1" applyFont="1" applyFill="1" applyBorder="1" applyAlignment="1">
      <alignment horizontal="center" vertical="center" wrapText="1" shrinkToFit="1"/>
    </xf>
    <xf numFmtId="3" fontId="2" fillId="0" borderId="1" xfId="1048" applyNumberFormat="1" applyFont="1" applyFill="1" applyBorder="1" applyAlignment="1">
      <alignment horizontal="center" vertical="center" wrapText="1"/>
    </xf>
    <xf numFmtId="0" fontId="2" fillId="0" borderId="1" xfId="1088" applyFont="1" applyBorder="1" applyAlignment="1">
      <alignment horizontal="center" vertical="center"/>
    </xf>
    <xf numFmtId="0" fontId="2" fillId="0" borderId="8" xfId="0" applyFont="1" applyFill="1" applyBorder="1" applyAlignment="1">
      <alignment horizontal="center" vertical="center" wrapText="1"/>
    </xf>
    <xf numFmtId="0" fontId="3" fillId="0" borderId="8" xfId="0" applyFont="1" applyFill="1" applyBorder="1" applyAlignment="1">
      <alignment vertical="center" wrapText="1"/>
    </xf>
    <xf numFmtId="3" fontId="3" fillId="0" borderId="8" xfId="0" applyNumberFormat="1" applyFont="1" applyFill="1" applyBorder="1" applyAlignment="1">
      <alignment horizontal="right" vertical="center" wrapText="1"/>
    </xf>
    <xf numFmtId="3" fontId="2" fillId="0" borderId="8" xfId="0" applyNumberFormat="1" applyFont="1" applyFill="1" applyBorder="1" applyAlignment="1">
      <alignment horizontal="right" vertical="center" wrapText="1"/>
    </xf>
    <xf numFmtId="0" fontId="3" fillId="0" borderId="44" xfId="0" applyFont="1" applyFill="1" applyBorder="1" applyAlignment="1">
      <alignment horizontal="center" vertical="center" wrapText="1"/>
    </xf>
    <xf numFmtId="3" fontId="3" fillId="0" borderId="44" xfId="0" applyNumberFormat="1" applyFont="1" applyFill="1" applyBorder="1" applyAlignment="1">
      <alignment horizontal="right" vertical="center" wrapText="1"/>
    </xf>
    <xf numFmtId="3" fontId="2" fillId="0" borderId="29" xfId="1087" applyNumberFormat="1" applyFont="1" applyFill="1" applyBorder="1" applyAlignment="1">
      <alignment horizontal="center" vertical="center" wrapText="1" shrinkToFit="1"/>
    </xf>
    <xf numFmtId="3" fontId="2" fillId="0" borderId="29" xfId="1087" applyNumberFormat="1" applyFont="1" applyFill="1" applyBorder="1" applyAlignment="1">
      <alignment horizontal="right" vertical="center" wrapText="1" shrinkToFit="1"/>
    </xf>
    <xf numFmtId="3" fontId="3" fillId="0" borderId="8" xfId="674" applyNumberFormat="1" applyFont="1" applyBorder="1" applyAlignment="1">
      <alignment vertical="center"/>
    </xf>
    <xf numFmtId="0" fontId="2" fillId="0" borderId="8" xfId="1089" applyFont="1" applyBorder="1" applyAlignment="1">
      <alignment horizontal="center" vertical="center"/>
    </xf>
    <xf numFmtId="0" fontId="2" fillId="0" borderId="8" xfId="1089" applyFont="1" applyFill="1" applyBorder="1" applyAlignment="1">
      <alignment vertical="center"/>
    </xf>
    <xf numFmtId="3" fontId="2" fillId="0" borderId="8" xfId="674" applyNumberFormat="1" applyFont="1" applyBorder="1" applyAlignment="1">
      <alignment vertical="center"/>
    </xf>
    <xf numFmtId="3" fontId="3" fillId="0" borderId="8" xfId="1047" applyNumberFormat="1" applyFont="1" applyFill="1" applyBorder="1" applyAlignment="1">
      <alignment horizontal="left" vertical="center" wrapText="1"/>
    </xf>
    <xf numFmtId="0" fontId="2" fillId="0" borderId="8" xfId="1089" applyFont="1" applyFill="1" applyBorder="1" applyAlignment="1">
      <alignment horizontal="center" vertical="center"/>
    </xf>
    <xf numFmtId="0" fontId="2" fillId="0" borderId="8" xfId="1089" applyFont="1" applyFill="1" applyBorder="1" applyAlignment="1">
      <alignment horizontal="left" vertical="center"/>
    </xf>
    <xf numFmtId="0" fontId="2" fillId="0" borderId="8" xfId="1090" applyFont="1" applyBorder="1" applyAlignment="1">
      <alignment horizontal="center" vertical="center"/>
    </xf>
    <xf numFmtId="3" fontId="3" fillId="0" borderId="44" xfId="674" applyNumberFormat="1" applyFont="1" applyBorder="1" applyAlignment="1">
      <alignment vertical="center"/>
    </xf>
    <xf numFmtId="0" fontId="3" fillId="0" borderId="0" xfId="1088" applyFont="1" applyAlignment="1">
      <alignment vertical="center"/>
    </xf>
    <xf numFmtId="0" fontId="12" fillId="0" borderId="0" xfId="1088" applyFont="1" applyAlignment="1">
      <alignment vertical="center"/>
    </xf>
    <xf numFmtId="3" fontId="3" fillId="0" borderId="0" xfId="1088" applyNumberFormat="1" applyFont="1" applyAlignment="1">
      <alignment vertical="center"/>
    </xf>
    <xf numFmtId="0" fontId="4" fillId="0" borderId="0" xfId="1088" applyFont="1" applyAlignment="1">
      <alignment vertical="center"/>
    </xf>
    <xf numFmtId="3" fontId="3" fillId="0" borderId="0" xfId="674" applyNumberFormat="1" applyFont="1" applyAlignment="1">
      <alignment vertical="center"/>
    </xf>
    <xf numFmtId="0" fontId="3" fillId="0" borderId="0" xfId="1088" applyFont="1" applyAlignment="1">
      <alignment horizontal="center" vertical="center"/>
    </xf>
    <xf numFmtId="0" fontId="2" fillId="0" borderId="1" xfId="985" applyFont="1" applyBorder="1" applyAlignment="1">
      <alignment horizontal="center" vertical="center" wrapText="1"/>
    </xf>
    <xf numFmtId="0" fontId="15" fillId="0" borderId="0" xfId="985" applyFont="1" applyAlignment="1">
      <alignment vertical="center"/>
    </xf>
    <xf numFmtId="0" fontId="2" fillId="0" borderId="0" xfId="985" applyFont="1" applyAlignment="1">
      <alignment vertical="center"/>
    </xf>
    <xf numFmtId="3" fontId="2" fillId="0" borderId="0" xfId="1048" applyNumberFormat="1" applyFont="1" applyFill="1" applyAlignment="1">
      <alignment vertical="center"/>
    </xf>
    <xf numFmtId="3" fontId="6" fillId="0" borderId="0" xfId="1087" applyNumberFormat="1" applyFont="1" applyFill="1" applyAlignment="1">
      <alignment horizontal="center" vertical="center"/>
    </xf>
    <xf numFmtId="3" fontId="6" fillId="0" borderId="0" xfId="1087" applyNumberFormat="1" applyFont="1" applyFill="1" applyAlignment="1">
      <alignment vertical="center"/>
    </xf>
    <xf numFmtId="3" fontId="6" fillId="0" borderId="0" xfId="1048" applyNumberFormat="1" applyFont="1" applyFill="1" applyAlignment="1">
      <alignment vertical="center"/>
    </xf>
    <xf numFmtId="3" fontId="3" fillId="0" borderId="0" xfId="1048" applyNumberFormat="1" applyFont="1" applyFill="1" applyAlignment="1">
      <alignment vertical="center"/>
    </xf>
    <xf numFmtId="43" fontId="3" fillId="0" borderId="0" xfId="625" applyFont="1" applyFill="1" applyAlignment="1">
      <alignment vertical="center"/>
    </xf>
    <xf numFmtId="43" fontId="3" fillId="0" borderId="0" xfId="604" applyFont="1" applyFill="1" applyAlignment="1">
      <alignment vertical="center"/>
    </xf>
    <xf numFmtId="3" fontId="3" fillId="0" borderId="0" xfId="1048" applyNumberFormat="1" applyFont="1" applyFill="1" applyAlignment="1">
      <alignment horizontal="center" vertical="center"/>
    </xf>
    <xf numFmtId="0" fontId="3" fillId="0" borderId="0" xfId="1088" applyFont="1"/>
    <xf numFmtId="3" fontId="3" fillId="0" borderId="0" xfId="984" applyNumberFormat="1" applyFont="1" applyFill="1" applyAlignment="1">
      <alignment vertical="center" wrapText="1"/>
    </xf>
    <xf numFmtId="0" fontId="2" fillId="0" borderId="0" xfId="984" applyFont="1" applyFill="1" applyAlignment="1">
      <alignment vertical="center"/>
    </xf>
    <xf numFmtId="0" fontId="3" fillId="0" borderId="0" xfId="984" applyFont="1" applyFill="1" applyAlignment="1">
      <alignment vertical="center"/>
    </xf>
    <xf numFmtId="0" fontId="2" fillId="0" borderId="0" xfId="984" applyFont="1" applyFill="1" applyAlignment="1">
      <alignment vertical="center" wrapText="1"/>
    </xf>
    <xf numFmtId="0" fontId="3" fillId="0" borderId="0" xfId="984" applyFont="1" applyFill="1" applyAlignment="1">
      <alignment vertical="center" wrapText="1"/>
    </xf>
    <xf numFmtId="0" fontId="2" fillId="0" borderId="0" xfId="984" applyFont="1" applyFill="1" applyBorder="1" applyAlignment="1">
      <alignment vertical="center"/>
    </xf>
    <xf numFmtId="0" fontId="3" fillId="0" borderId="0" xfId="984" applyFont="1" applyFill="1" applyBorder="1" applyAlignment="1">
      <alignment vertical="center"/>
    </xf>
    <xf numFmtId="3" fontId="4" fillId="0" borderId="0" xfId="2571" applyNumberFormat="1" applyFont="1" applyFill="1" applyAlignment="1">
      <alignment vertical="center" wrapText="1"/>
    </xf>
    <xf numFmtId="170" fontId="5" fillId="0" borderId="0" xfId="2571" applyNumberFormat="1" applyFont="1" applyFill="1" applyBorder="1" applyAlignment="1">
      <alignment horizontal="center" vertical="center" wrapText="1"/>
    </xf>
    <xf numFmtId="3" fontId="4" fillId="0" borderId="0" xfId="2571" applyNumberFormat="1" applyFont="1" applyFill="1" applyBorder="1" applyAlignment="1">
      <alignment vertical="center" wrapText="1"/>
    </xf>
    <xf numFmtId="170" fontId="4" fillId="0" borderId="0" xfId="2571" applyNumberFormat="1" applyFont="1" applyFill="1" applyBorder="1" applyAlignment="1">
      <alignment horizontal="center" vertical="center" wrapText="1"/>
    </xf>
    <xf numFmtId="3" fontId="4" fillId="0" borderId="0" xfId="2571" applyNumberFormat="1" applyFont="1" applyFill="1" applyAlignment="1">
      <alignment horizontal="center" vertical="center" wrapText="1"/>
    </xf>
    <xf numFmtId="0" fontId="15" fillId="0" borderId="0" xfId="1039" applyFont="1" applyFill="1" applyAlignment="1">
      <alignment horizontal="center" vertical="center" wrapText="1"/>
    </xf>
    <xf numFmtId="0" fontId="6" fillId="0" borderId="7" xfId="1039" applyFont="1" applyFill="1" applyBorder="1" applyAlignment="1">
      <alignment horizontal="center" vertical="center" wrapText="1"/>
    </xf>
    <xf numFmtId="0" fontId="6" fillId="0" borderId="0" xfId="1039" applyFont="1" applyFill="1" applyBorder="1" applyAlignment="1">
      <alignment horizontal="center" vertical="center" wrapText="1"/>
    </xf>
    <xf numFmtId="3" fontId="6" fillId="0" borderId="7" xfId="1039" applyNumberFormat="1" applyFont="1" applyFill="1" applyBorder="1" applyAlignment="1">
      <alignment horizontal="center" vertical="center" wrapText="1"/>
    </xf>
    <xf numFmtId="0" fontId="2" fillId="0" borderId="0" xfId="1039" applyFont="1" applyFill="1" applyBorder="1" applyAlignment="1">
      <alignment horizontal="center" vertical="center" wrapText="1"/>
    </xf>
    <xf numFmtId="0" fontId="2" fillId="0" borderId="8" xfId="1039" applyFont="1" applyFill="1" applyBorder="1" applyAlignment="1">
      <alignment horizontal="center" vertical="center"/>
    </xf>
    <xf numFmtId="3" fontId="2" fillId="0" borderId="8" xfId="1039" applyNumberFormat="1" applyFont="1" applyFill="1" applyBorder="1" applyAlignment="1">
      <alignment horizontal="center" vertical="center"/>
    </xf>
    <xf numFmtId="0" fontId="3" fillId="0" borderId="8" xfId="1039" quotePrefix="1" applyFont="1" applyFill="1" applyBorder="1" applyAlignment="1">
      <alignment horizontal="center" vertical="center" wrapText="1"/>
    </xf>
    <xf numFmtId="0" fontId="4" fillId="0" borderId="8" xfId="1039" applyFont="1" applyFill="1" applyBorder="1" applyAlignment="1">
      <alignment horizontal="center" vertical="center"/>
    </xf>
    <xf numFmtId="0" fontId="3" fillId="0" borderId="44" xfId="1039" quotePrefix="1" applyFont="1" applyFill="1" applyBorder="1" applyAlignment="1">
      <alignment horizontal="center" vertical="center" wrapText="1"/>
    </xf>
    <xf numFmtId="0" fontId="10" fillId="0" borderId="0" xfId="1039" applyFont="1" applyFill="1" applyAlignment="1">
      <alignment horizontal="center" vertical="center"/>
    </xf>
    <xf numFmtId="0" fontId="2" fillId="0" borderId="8" xfId="1039" applyFont="1" applyFill="1" applyBorder="1" applyAlignment="1">
      <alignment horizontal="justify" vertical="center" wrapText="1"/>
    </xf>
    <xf numFmtId="0" fontId="3" fillId="0" borderId="8" xfId="0" applyFont="1" applyFill="1" applyBorder="1" applyAlignment="1">
      <alignment horizontal="justify" vertical="center" wrapText="1"/>
    </xf>
    <xf numFmtId="0" fontId="3" fillId="0" borderId="8" xfId="1039" applyFont="1" applyFill="1" applyBorder="1" applyAlignment="1">
      <alignment horizontal="justify" vertical="center" wrapText="1"/>
    </xf>
    <xf numFmtId="0" fontId="3" fillId="0" borderId="44" xfId="0" applyFont="1" applyFill="1" applyBorder="1" applyAlignment="1">
      <alignment horizontal="justify" vertical="center" wrapText="1"/>
    </xf>
    <xf numFmtId="3" fontId="3" fillId="0" borderId="8" xfId="2634" applyNumberFormat="1" applyFont="1" applyFill="1" applyBorder="1" applyAlignment="1">
      <alignment horizontal="center" vertical="center" wrapText="1"/>
    </xf>
    <xf numFmtId="0" fontId="3" fillId="0" borderId="8" xfId="2634" applyFont="1" applyFill="1" applyBorder="1" applyAlignment="1">
      <alignment horizontal="center" vertical="center" wrapText="1"/>
    </xf>
    <xf numFmtId="3" fontId="3" fillId="0" borderId="8" xfId="2634" applyNumberFormat="1" applyFont="1" applyFill="1" applyBorder="1" applyAlignment="1">
      <alignment vertical="center" wrapText="1"/>
    </xf>
    <xf numFmtId="3" fontId="2" fillId="0" borderId="8" xfId="2634" applyNumberFormat="1" applyFont="1" applyFill="1" applyBorder="1" applyAlignment="1">
      <alignment horizontal="center" vertical="center" wrapText="1"/>
    </xf>
    <xf numFmtId="3" fontId="2" fillId="0" borderId="8" xfId="2634" applyNumberFormat="1" applyFont="1" applyFill="1" applyBorder="1" applyAlignment="1">
      <alignment vertical="center" wrapText="1"/>
    </xf>
    <xf numFmtId="3" fontId="2" fillId="0" borderId="44" xfId="2634" applyNumberFormat="1" applyFont="1" applyFill="1" applyBorder="1" applyAlignment="1">
      <alignment horizontal="center" vertical="center" wrapText="1"/>
    </xf>
    <xf numFmtId="3" fontId="2" fillId="0" borderId="44" xfId="2634" applyNumberFormat="1" applyFont="1" applyFill="1" applyBorder="1" applyAlignment="1">
      <alignment vertical="center" wrapText="1"/>
    </xf>
    <xf numFmtId="0" fontId="2" fillId="0" borderId="1" xfId="2634" applyFont="1" applyFill="1" applyBorder="1" applyAlignment="1">
      <alignment horizontal="center" vertical="center" wrapText="1"/>
    </xf>
    <xf numFmtId="0" fontId="2" fillId="0" borderId="1" xfId="985" applyFont="1" applyFill="1" applyBorder="1" applyAlignment="1">
      <alignment horizontal="center" vertical="center" wrapText="1"/>
    </xf>
    <xf numFmtId="169" fontId="2" fillId="0" borderId="1" xfId="3208" applyNumberFormat="1" applyFont="1" applyFill="1" applyBorder="1" applyAlignment="1">
      <alignment horizontal="center" vertical="center" wrapText="1"/>
    </xf>
    <xf numFmtId="49" fontId="2" fillId="0" borderId="1" xfId="3208" applyNumberFormat="1" applyFont="1" applyFill="1" applyBorder="1" applyAlignment="1">
      <alignment horizontal="center" vertical="center" wrapText="1"/>
    </xf>
    <xf numFmtId="3" fontId="2" fillId="0" borderId="8" xfId="3208" applyNumberFormat="1" applyFont="1" applyFill="1" applyBorder="1" applyAlignment="1">
      <alignment horizontal="right" vertical="center" wrapText="1"/>
    </xf>
    <xf numFmtId="49" fontId="3" fillId="0" borderId="8" xfId="3208" applyNumberFormat="1" applyFont="1" applyFill="1" applyBorder="1" applyAlignment="1">
      <alignment horizontal="center" vertical="center" wrapText="1"/>
    </xf>
    <xf numFmtId="3" fontId="2" fillId="0" borderId="8" xfId="3208" applyNumberFormat="1" applyFont="1" applyFill="1" applyBorder="1" applyAlignment="1">
      <alignment vertical="center" wrapText="1"/>
    </xf>
    <xf numFmtId="0" fontId="2" fillId="0" borderId="0" xfId="985" applyFont="1" applyFill="1" applyAlignment="1">
      <alignment vertical="center" wrapText="1"/>
    </xf>
    <xf numFmtId="3" fontId="3" fillId="0" borderId="8" xfId="3208" applyNumberFormat="1" applyFont="1" applyFill="1" applyBorder="1" applyAlignment="1">
      <alignment vertical="center" wrapText="1"/>
    </xf>
    <xf numFmtId="0" fontId="3" fillId="0" borderId="0" xfId="985" applyFont="1" applyFill="1" applyAlignment="1">
      <alignment vertical="center" wrapText="1"/>
    </xf>
    <xf numFmtId="169" fontId="3" fillId="0" borderId="0" xfId="3208" applyNumberFormat="1" applyFont="1" applyFill="1" applyAlignment="1">
      <alignment vertical="center" wrapText="1"/>
    </xf>
    <xf numFmtId="49" fontId="3" fillId="0" borderId="0" xfId="3208" applyNumberFormat="1" applyFont="1" applyFill="1" applyAlignment="1">
      <alignment horizontal="center" vertical="center" wrapText="1"/>
    </xf>
    <xf numFmtId="3" fontId="5" fillId="0" borderId="0" xfId="2571" applyNumberFormat="1" applyFont="1" applyFill="1" applyBorder="1" applyAlignment="1">
      <alignment horizontal="center" vertical="center" wrapText="1"/>
    </xf>
    <xf numFmtId="0" fontId="2" fillId="0" borderId="0" xfId="985" applyFont="1" applyFill="1" applyAlignment="1">
      <alignment horizontal="center" vertical="center" wrapText="1"/>
    </xf>
    <xf numFmtId="0" fontId="3" fillId="0" borderId="0" xfId="2634" applyFont="1" applyFill="1" applyAlignment="1">
      <alignment vertical="center" wrapText="1"/>
    </xf>
    <xf numFmtId="0" fontId="2" fillId="0" borderId="0" xfId="2634" applyFont="1" applyFill="1" applyAlignment="1">
      <alignment vertical="center" wrapText="1"/>
    </xf>
    <xf numFmtId="0" fontId="2" fillId="0" borderId="29" xfId="2634" applyFont="1" applyFill="1" applyBorder="1" applyAlignment="1">
      <alignment vertical="center" wrapText="1"/>
    </xf>
    <xf numFmtId="0" fontId="2" fillId="0" borderId="29" xfId="2634" applyFont="1" applyFill="1" applyBorder="1" applyAlignment="1">
      <alignment horizontal="center" vertical="center" wrapText="1"/>
    </xf>
    <xf numFmtId="3" fontId="2" fillId="0" borderId="29" xfId="2634" applyNumberFormat="1" applyFont="1" applyFill="1" applyBorder="1" applyAlignment="1">
      <alignment vertical="center" wrapText="1"/>
    </xf>
    <xf numFmtId="0" fontId="3" fillId="0" borderId="29" xfId="2634" applyFont="1" applyFill="1" applyBorder="1" applyAlignment="1">
      <alignment vertical="center" wrapText="1"/>
    </xf>
    <xf numFmtId="3" fontId="3" fillId="0" borderId="0" xfId="2634" applyNumberFormat="1" applyFont="1" applyFill="1" applyAlignment="1">
      <alignment vertical="center" wrapText="1"/>
    </xf>
    <xf numFmtId="0" fontId="2" fillId="0" borderId="8" xfId="2634" applyFont="1" applyFill="1" applyBorder="1" applyAlignment="1">
      <alignment horizontal="center" vertical="center" wrapText="1"/>
    </xf>
    <xf numFmtId="0" fontId="3" fillId="0" borderId="8" xfId="2634" applyFont="1" applyFill="1" applyBorder="1" applyAlignment="1">
      <alignment vertical="center" wrapText="1"/>
    </xf>
    <xf numFmtId="3" fontId="3" fillId="0" borderId="8" xfId="2634" applyNumberFormat="1" applyFont="1" applyFill="1" applyBorder="1" applyAlignment="1">
      <alignment horizontal="right" vertical="center" wrapText="1"/>
    </xf>
    <xf numFmtId="0" fontId="2" fillId="0" borderId="8" xfId="2634" applyFont="1" applyFill="1" applyBorder="1" applyAlignment="1">
      <alignment vertical="center" wrapText="1"/>
    </xf>
    <xf numFmtId="3" fontId="2" fillId="0" borderId="8" xfId="2634" applyNumberFormat="1" applyFont="1" applyFill="1" applyBorder="1" applyAlignment="1">
      <alignment horizontal="right" vertical="center" wrapText="1"/>
    </xf>
    <xf numFmtId="0" fontId="3" fillId="0" borderId="0" xfId="985" applyFont="1" applyBorder="1" applyAlignment="1">
      <alignment horizontal="left" vertical="center" wrapText="1"/>
    </xf>
    <xf numFmtId="1" fontId="3" fillId="0" borderId="0" xfId="1048" applyNumberFormat="1" applyFont="1" applyFill="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8" xfId="985" applyFont="1" applyBorder="1" applyAlignment="1">
      <alignment horizontal="center" vertical="center" wrapText="1"/>
    </xf>
    <xf numFmtId="0" fontId="4" fillId="0" borderId="0" xfId="985" applyFont="1" applyAlignment="1">
      <alignment vertical="center"/>
    </xf>
    <xf numFmtId="0" fontId="4" fillId="0" borderId="0" xfId="985" applyFont="1" applyBorder="1" applyAlignment="1">
      <alignment horizontal="center" vertical="center" wrapText="1"/>
    </xf>
    <xf numFmtId="0" fontId="4" fillId="0" borderId="0" xfId="985" applyFont="1" applyBorder="1" applyAlignment="1">
      <alignment vertical="center"/>
    </xf>
    <xf numFmtId="0" fontId="4" fillId="0" borderId="0" xfId="985" applyFont="1" applyBorder="1" applyAlignment="1">
      <alignment horizontal="justify" vertical="center" wrapText="1"/>
    </xf>
    <xf numFmtId="0" fontId="4" fillId="0" borderId="0" xfId="985" applyFont="1" applyBorder="1" applyAlignment="1">
      <alignment horizontal="left" vertical="center" wrapText="1"/>
    </xf>
    <xf numFmtId="0" fontId="239" fillId="0" borderId="0" xfId="944" applyFont="1" applyAlignment="1">
      <alignment horizontal="center" vertical="center" wrapText="1"/>
    </xf>
    <xf numFmtId="0" fontId="239" fillId="0" borderId="0" xfId="944" applyFont="1" applyAlignment="1">
      <alignment vertical="center" wrapText="1"/>
    </xf>
    <xf numFmtId="3" fontId="2" fillId="0" borderId="8" xfId="944" applyNumberFormat="1" applyFont="1" applyBorder="1" applyAlignment="1">
      <alignment vertical="center" wrapText="1"/>
    </xf>
    <xf numFmtId="3" fontId="2" fillId="0" borderId="1" xfId="984" applyNumberFormat="1" applyFont="1" applyFill="1" applyBorder="1" applyAlignment="1">
      <alignment horizontal="center" vertical="center" wrapText="1"/>
    </xf>
    <xf numFmtId="49" fontId="241" fillId="0" borderId="8" xfId="3208" applyNumberFormat="1" applyFont="1" applyFill="1" applyBorder="1" applyAlignment="1">
      <alignment horizontal="center" vertical="center" wrapText="1"/>
    </xf>
    <xf numFmtId="0" fontId="3" fillId="0" borderId="8" xfId="985" applyFont="1" applyFill="1" applyBorder="1" applyAlignment="1">
      <alignment horizontal="center" vertical="center" wrapText="1"/>
    </xf>
    <xf numFmtId="3" fontId="3" fillId="0" borderId="0" xfId="985" applyNumberFormat="1" applyFont="1" applyFill="1" applyBorder="1" applyAlignment="1">
      <alignment horizontal="center" vertical="center" wrapText="1"/>
    </xf>
    <xf numFmtId="0" fontId="4" fillId="0" borderId="0" xfId="985" applyFont="1" applyAlignment="1">
      <alignment horizontal="center" vertical="center"/>
    </xf>
    <xf numFmtId="0" fontId="2" fillId="0" borderId="1" xfId="1039" applyFont="1" applyFill="1" applyBorder="1" applyAlignment="1">
      <alignment horizontal="center" vertical="center" wrapText="1"/>
    </xf>
    <xf numFmtId="0" fontId="13" fillId="0" borderId="0" xfId="1067" applyFont="1" applyFill="1" applyBorder="1" applyAlignment="1">
      <alignment vertical="center"/>
    </xf>
    <xf numFmtId="0" fontId="0" fillId="0" borderId="0" xfId="0" applyAlignment="1">
      <alignment vertical="center"/>
    </xf>
    <xf numFmtId="0" fontId="0" fillId="0" borderId="0" xfId="0" applyAlignment="1">
      <alignment horizontal="center" vertical="center"/>
    </xf>
    <xf numFmtId="3" fontId="4" fillId="0" borderId="8" xfId="3020" applyNumberFormat="1" applyFont="1" applyFill="1" applyBorder="1" applyAlignment="1">
      <alignment horizontal="center" vertical="center" wrapText="1"/>
    </xf>
    <xf numFmtId="3" fontId="11" fillId="0" borderId="8" xfId="3020" applyNumberFormat="1" applyFont="1" applyFill="1" applyBorder="1" applyAlignment="1">
      <alignment horizontal="center" vertical="center" wrapText="1"/>
    </xf>
    <xf numFmtId="0" fontId="245" fillId="0" borderId="8" xfId="0" applyFont="1" applyBorder="1" applyAlignment="1">
      <alignment horizontal="center" vertical="center"/>
    </xf>
    <xf numFmtId="0" fontId="245" fillId="0" borderId="8" xfId="0" applyFont="1" applyBorder="1" applyAlignment="1">
      <alignment vertical="center" wrapText="1"/>
    </xf>
    <xf numFmtId="0" fontId="9" fillId="0" borderId="8" xfId="0" applyFont="1" applyBorder="1" applyAlignment="1">
      <alignment horizontal="center" vertical="center"/>
    </xf>
    <xf numFmtId="0" fontId="9" fillId="0" borderId="8" xfId="0" applyFont="1" applyBorder="1" applyAlignment="1">
      <alignment vertical="center" wrapText="1"/>
    </xf>
    <xf numFmtId="3" fontId="3" fillId="0" borderId="8" xfId="3261" applyNumberFormat="1" applyFont="1" applyFill="1" applyBorder="1" applyAlignment="1">
      <alignment horizontal="right" vertical="center" wrapText="1"/>
    </xf>
    <xf numFmtId="3" fontId="3" fillId="0" borderId="8" xfId="3258" applyNumberFormat="1" applyFont="1" applyFill="1" applyBorder="1" applyAlignment="1">
      <alignment horizontal="right" vertical="center" wrapText="1"/>
    </xf>
    <xf numFmtId="169" fontId="3" fillId="0" borderId="8" xfId="3258" applyNumberFormat="1" applyFont="1" applyFill="1" applyBorder="1" applyAlignment="1">
      <alignment horizontal="center" vertical="center" wrapText="1"/>
    </xf>
    <xf numFmtId="3" fontId="2" fillId="0" borderId="8" xfId="2941" applyNumberFormat="1" applyFont="1" applyFill="1" applyBorder="1" applyAlignment="1">
      <alignment horizontal="right" vertical="center"/>
    </xf>
    <xf numFmtId="3" fontId="4" fillId="0" borderId="0" xfId="2941" applyNumberFormat="1" applyFont="1" applyFill="1" applyAlignment="1">
      <alignment horizontal="center" vertical="center"/>
    </xf>
    <xf numFmtId="278" fontId="4" fillId="0" borderId="0" xfId="2941" applyNumberFormat="1" applyFont="1" applyFill="1" applyAlignment="1">
      <alignment horizontal="center" vertical="center"/>
    </xf>
    <xf numFmtId="3" fontId="4" fillId="0" borderId="8" xfId="1067" quotePrefix="1" applyNumberFormat="1" applyFont="1" applyFill="1" applyBorder="1" applyAlignment="1">
      <alignment horizontal="center" vertical="center" wrapText="1"/>
    </xf>
    <xf numFmtId="3" fontId="4" fillId="0" borderId="8" xfId="3020" applyNumberFormat="1" applyFont="1" applyFill="1" applyBorder="1" applyAlignment="1">
      <alignment vertical="center" wrapText="1"/>
    </xf>
    <xf numFmtId="3" fontId="4" fillId="0" borderId="8" xfId="3249" applyNumberFormat="1" applyFont="1" applyFill="1" applyBorder="1" applyAlignment="1">
      <alignment horizontal="center" vertical="center" wrapText="1"/>
    </xf>
    <xf numFmtId="3" fontId="4" fillId="0" borderId="8" xfId="3252" applyNumberFormat="1" applyFont="1" applyFill="1" applyBorder="1" applyAlignment="1">
      <alignment vertical="center" wrapText="1"/>
    </xf>
    <xf numFmtId="3" fontId="4" fillId="0" borderId="8" xfId="3250" applyNumberFormat="1" applyFont="1" applyFill="1" applyBorder="1" applyAlignment="1">
      <alignment vertical="center" wrapText="1"/>
    </xf>
    <xf numFmtId="3" fontId="4" fillId="0" borderId="8" xfId="3251" applyNumberFormat="1" applyFont="1" applyFill="1" applyBorder="1" applyAlignment="1">
      <alignment vertical="center" wrapText="1"/>
    </xf>
    <xf numFmtId="3" fontId="19" fillId="0" borderId="0" xfId="3020" applyNumberFormat="1" applyFont="1" applyFill="1" applyAlignment="1">
      <alignment wrapText="1"/>
    </xf>
    <xf numFmtId="0" fontId="8" fillId="0" borderId="0" xfId="3309" applyFont="1" applyFill="1" applyAlignment="1">
      <alignment vertical="center"/>
    </xf>
    <xf numFmtId="0" fontId="8" fillId="0" borderId="0" xfId="3309" applyFont="1" applyFill="1" applyAlignment="1">
      <alignment horizontal="center" vertical="center"/>
    </xf>
    <xf numFmtId="3" fontId="8" fillId="0" borderId="0" xfId="3309" applyNumberFormat="1" applyFont="1" applyFill="1" applyAlignment="1">
      <alignment horizontal="right" vertical="center"/>
    </xf>
    <xf numFmtId="0" fontId="8" fillId="0" borderId="0" xfId="3309" applyFont="1" applyFill="1" applyBorder="1" applyAlignment="1">
      <alignment vertical="center"/>
    </xf>
    <xf numFmtId="0" fontId="3" fillId="0" borderId="8" xfId="3309" applyFont="1" applyFill="1" applyBorder="1" applyAlignment="1">
      <alignment horizontal="center" vertical="center"/>
    </xf>
    <xf numFmtId="0" fontId="3" fillId="0" borderId="8" xfId="3309" applyFont="1" applyFill="1" applyBorder="1" applyAlignment="1">
      <alignment horizontal="center" vertical="center" wrapText="1"/>
    </xf>
    <xf numFmtId="0" fontId="2" fillId="0" borderId="8" xfId="3309" applyFont="1" applyFill="1" applyBorder="1" applyAlignment="1">
      <alignment horizontal="center" vertical="center"/>
    </xf>
    <xf numFmtId="3" fontId="3" fillId="0" borderId="8" xfId="3309" applyNumberFormat="1" applyFont="1" applyFill="1" applyBorder="1" applyAlignment="1">
      <alignment horizontal="right" vertical="center" wrapText="1"/>
    </xf>
    <xf numFmtId="0" fontId="245" fillId="0" borderId="1" xfId="0" applyFont="1" applyBorder="1" applyAlignment="1">
      <alignment horizontal="center" vertical="center" wrapText="1"/>
    </xf>
    <xf numFmtId="0" fontId="2" fillId="0" borderId="8" xfId="3309" applyFont="1" applyFill="1" applyBorder="1" applyAlignment="1">
      <alignment horizontal="center" vertical="center" wrapText="1"/>
    </xf>
    <xf numFmtId="3" fontId="239" fillId="0" borderId="0" xfId="0" applyNumberFormat="1" applyFont="1" applyFill="1" applyAlignment="1"/>
    <xf numFmtId="3" fontId="13" fillId="0" borderId="0" xfId="3020" applyNumberFormat="1" applyFont="1" applyFill="1" applyAlignment="1">
      <alignment horizontal="center" vertical="center" wrapText="1"/>
    </xf>
    <xf numFmtId="3" fontId="13" fillId="0" borderId="0" xfId="3020" applyNumberFormat="1" applyFont="1" applyFill="1" applyAlignment="1">
      <alignment vertical="center" wrapText="1"/>
    </xf>
    <xf numFmtId="3" fontId="11" fillId="0" borderId="8" xfId="3020" applyNumberFormat="1" applyFont="1" applyFill="1" applyBorder="1" applyAlignment="1">
      <alignment vertical="center" wrapText="1"/>
    </xf>
    <xf numFmtId="3" fontId="3" fillId="0" borderId="0" xfId="0" applyNumberFormat="1" applyFont="1" applyFill="1" applyAlignment="1"/>
    <xf numFmtId="3" fontId="19" fillId="0" borderId="0" xfId="3020" applyNumberFormat="1" applyFont="1" applyFill="1" applyAlignment="1"/>
    <xf numFmtId="3" fontId="4" fillId="0" borderId="8" xfId="589" applyNumberFormat="1" applyFont="1" applyFill="1" applyBorder="1" applyAlignment="1">
      <alignment vertical="center" wrapText="1"/>
    </xf>
    <xf numFmtId="3" fontId="239" fillId="0" borderId="0" xfId="0" applyNumberFormat="1" applyFont="1" applyFill="1" applyAlignment="1">
      <alignment horizontal="center"/>
    </xf>
    <xf numFmtId="3" fontId="239" fillId="0" borderId="0" xfId="0" applyNumberFormat="1" applyFont="1" applyFill="1" applyAlignment="1">
      <alignment horizontal="center" vertical="center"/>
    </xf>
    <xf numFmtId="3" fontId="0" fillId="0" borderId="0" xfId="0" applyNumberFormat="1" applyAlignment="1">
      <alignment vertical="center"/>
    </xf>
    <xf numFmtId="0" fontId="9" fillId="0" borderId="0" xfId="0" applyFont="1" applyFill="1" applyAlignment="1">
      <alignment vertical="center"/>
    </xf>
    <xf numFmtId="3" fontId="245" fillId="0" borderId="0" xfId="0" applyNumberFormat="1" applyFont="1" applyAlignment="1">
      <alignment vertical="center"/>
    </xf>
    <xf numFmtId="0" fontId="245" fillId="0" borderId="0" xfId="0" applyFont="1" applyAlignment="1">
      <alignment vertical="center"/>
    </xf>
    <xf numFmtId="0" fontId="9" fillId="0" borderId="0" xfId="0" applyFont="1" applyAlignment="1">
      <alignment vertical="center"/>
    </xf>
    <xf numFmtId="0" fontId="8" fillId="0" borderId="0" xfId="940" applyFont="1" applyFill="1" applyAlignment="1">
      <alignment vertical="center"/>
    </xf>
    <xf numFmtId="0" fontId="8" fillId="0" borderId="0" xfId="940" applyFont="1" applyFill="1" applyAlignment="1">
      <alignment horizontal="center" vertical="center"/>
    </xf>
    <xf numFmtId="3" fontId="3" fillId="0" borderId="0" xfId="1088" applyNumberFormat="1" applyFont="1" applyBorder="1" applyAlignment="1">
      <alignment vertical="center"/>
    </xf>
    <xf numFmtId="3" fontId="2" fillId="0" borderId="0" xfId="674" applyNumberFormat="1" applyFont="1" applyFill="1" applyBorder="1" applyAlignment="1">
      <alignment horizontal="right" vertical="center"/>
    </xf>
    <xf numFmtId="3" fontId="4" fillId="0" borderId="0" xfId="1088" applyNumberFormat="1" applyFont="1" applyBorder="1" applyAlignment="1">
      <alignment vertical="center"/>
    </xf>
    <xf numFmtId="0" fontId="3" fillId="0" borderId="0" xfId="985" applyFont="1" applyFill="1" applyAlignment="1">
      <alignment horizontal="center" vertical="center" wrapText="1"/>
    </xf>
    <xf numFmtId="3" fontId="2" fillId="0" borderId="1" xfId="674" applyNumberFormat="1" applyFont="1" applyBorder="1" applyAlignment="1">
      <alignment horizontal="center" vertical="center" wrapText="1"/>
    </xf>
    <xf numFmtId="3" fontId="4" fillId="63" borderId="8" xfId="0" applyNumberFormat="1" applyFont="1" applyFill="1" applyBorder="1" applyAlignment="1">
      <alignment horizontal="center" vertical="center" wrapText="1"/>
    </xf>
    <xf numFmtId="3" fontId="4" fillId="63" borderId="8" xfId="0" applyNumberFormat="1" applyFont="1" applyFill="1" applyBorder="1" applyAlignment="1">
      <alignment horizontal="right" vertical="center" wrapText="1"/>
    </xf>
    <xf numFmtId="0" fontId="2" fillId="0" borderId="8" xfId="0" applyFont="1" applyFill="1" applyBorder="1" applyAlignment="1">
      <alignment horizontal="justify" vertical="center" wrapText="1"/>
    </xf>
    <xf numFmtId="3" fontId="3" fillId="0" borderId="8" xfId="0" applyNumberFormat="1" applyFont="1" applyFill="1" applyBorder="1" applyAlignment="1">
      <alignment horizontal="justify" vertical="center" wrapText="1"/>
    </xf>
    <xf numFmtId="3" fontId="3" fillId="0" borderId="8" xfId="0" applyNumberFormat="1" applyFont="1" applyFill="1" applyBorder="1" applyAlignment="1">
      <alignment horizontal="center" vertical="center" wrapText="1"/>
    </xf>
    <xf numFmtId="0" fontId="256" fillId="0" borderId="44" xfId="0" applyFont="1" applyFill="1" applyBorder="1" applyAlignment="1">
      <alignment horizontal="left" vertical="center" wrapText="1"/>
    </xf>
    <xf numFmtId="3" fontId="245" fillId="0" borderId="29" xfId="0" applyNumberFormat="1" applyFont="1" applyBorder="1" applyAlignment="1">
      <alignment vertical="center" wrapText="1"/>
    </xf>
    <xf numFmtId="3" fontId="245" fillId="0" borderId="8" xfId="549" applyNumberFormat="1" applyFont="1" applyFill="1" applyBorder="1" applyAlignment="1">
      <alignment horizontal="right" vertical="center"/>
    </xf>
    <xf numFmtId="3" fontId="245" fillId="0" borderId="8" xfId="549" applyNumberFormat="1" applyFont="1" applyBorder="1" applyAlignment="1">
      <alignment horizontal="right" vertical="center"/>
    </xf>
    <xf numFmtId="3" fontId="9" fillId="0" borderId="8" xfId="549" applyNumberFormat="1" applyFont="1" applyBorder="1" applyAlignment="1">
      <alignment horizontal="right" vertical="center"/>
    </xf>
    <xf numFmtId="3" fontId="6" fillId="0" borderId="0" xfId="1039" applyNumberFormat="1" applyFont="1" applyFill="1" applyBorder="1" applyAlignment="1">
      <alignment horizontal="center" vertical="center" wrapText="1"/>
    </xf>
    <xf numFmtId="0" fontId="2" fillId="0" borderId="29" xfId="1039" applyFont="1" applyFill="1" applyBorder="1" applyAlignment="1">
      <alignment horizontal="center" vertical="center" wrapText="1"/>
    </xf>
    <xf numFmtId="172" fontId="13" fillId="0" borderId="0" xfId="567" applyNumberFormat="1" applyFont="1" applyFill="1" applyAlignment="1">
      <alignment horizontal="center" vertical="center" wrapText="1"/>
    </xf>
    <xf numFmtId="3" fontId="2" fillId="0" borderId="0" xfId="984" applyNumberFormat="1" applyFont="1" applyFill="1" applyAlignment="1">
      <alignment horizontal="center" vertical="center" wrapText="1"/>
    </xf>
    <xf numFmtId="3" fontId="11" fillId="0" borderId="8" xfId="1067" quotePrefix="1" applyNumberFormat="1" applyFont="1" applyFill="1" applyBorder="1" applyAlignment="1">
      <alignment horizontal="center" vertical="center" wrapText="1"/>
    </xf>
    <xf numFmtId="3" fontId="11" fillId="0" borderId="8" xfId="3249"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181" fontId="23" fillId="0" borderId="0" xfId="28" applyNumberFormat="1" applyFont="1" applyFill="1" applyAlignment="1">
      <alignment vertical="center"/>
    </xf>
    <xf numFmtId="0" fontId="2" fillId="0" borderId="0" xfId="0" applyNumberFormat="1"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15" fillId="0" borderId="0" xfId="1039" applyFont="1" applyFill="1" applyAlignment="1">
      <alignment horizontal="justify" vertical="top"/>
    </xf>
    <xf numFmtId="169" fontId="15" fillId="0" borderId="0" xfId="567" applyNumberFormat="1" applyFont="1" applyFill="1" applyAlignment="1">
      <alignment horizontal="justify" vertical="top"/>
    </xf>
    <xf numFmtId="0" fontId="15" fillId="0" borderId="0" xfId="1039" applyFont="1" applyFill="1" applyAlignment="1">
      <alignment horizontal="justify" vertical="top" wrapText="1"/>
    </xf>
    <xf numFmtId="0" fontId="6" fillId="0" borderId="0" xfId="1039" applyFont="1" applyFill="1" applyBorder="1" applyAlignment="1">
      <alignment horizontal="right" vertical="top"/>
    </xf>
    <xf numFmtId="0" fontId="3" fillId="0" borderId="0" xfId="1039" applyFont="1" applyFill="1" applyAlignment="1">
      <alignment horizontal="justify" vertical="top"/>
    </xf>
    <xf numFmtId="169" fontId="3" fillId="0" borderId="0" xfId="567" applyNumberFormat="1" applyFont="1" applyFill="1" applyAlignment="1">
      <alignment horizontal="justify" vertical="top"/>
    </xf>
    <xf numFmtId="3" fontId="2" fillId="0" borderId="29" xfId="1039" applyNumberFormat="1" applyFont="1" applyFill="1" applyBorder="1" applyAlignment="1">
      <alignment horizontal="center" vertical="center"/>
    </xf>
    <xf numFmtId="3" fontId="2" fillId="0" borderId="29" xfId="2941" applyNumberFormat="1" applyFont="1" applyFill="1" applyBorder="1" applyAlignment="1">
      <alignment horizontal="right" vertical="center"/>
    </xf>
    <xf numFmtId="3" fontId="2" fillId="0" borderId="0" xfId="1039" applyNumberFormat="1" applyFont="1" applyFill="1" applyBorder="1" applyAlignment="1">
      <alignment horizontal="justify" vertical="top" wrapText="1"/>
    </xf>
    <xf numFmtId="3" fontId="3" fillId="0" borderId="0" xfId="1039" applyNumberFormat="1" applyFont="1" applyFill="1" applyAlignment="1">
      <alignment horizontal="justify" vertical="top"/>
    </xf>
    <xf numFmtId="0" fontId="3" fillId="0" borderId="0" xfId="1039" applyFont="1" applyFill="1" applyBorder="1" applyAlignment="1">
      <alignment horizontal="justify" vertical="top"/>
    </xf>
    <xf numFmtId="169" fontId="3" fillId="0" borderId="0" xfId="567" applyNumberFormat="1" applyFont="1" applyFill="1" applyBorder="1" applyAlignment="1">
      <alignment horizontal="justify" vertical="top"/>
    </xf>
    <xf numFmtId="169" fontId="4" fillId="0" borderId="0" xfId="567" applyNumberFormat="1" applyFont="1" applyFill="1" applyAlignment="1">
      <alignment horizontal="justify" vertical="top"/>
    </xf>
    <xf numFmtId="0" fontId="4" fillId="0" borderId="0" xfId="1039" applyFont="1" applyFill="1" applyAlignment="1">
      <alignment horizontal="justify" vertical="top"/>
    </xf>
    <xf numFmtId="3" fontId="3" fillId="0" borderId="0" xfId="567" applyNumberFormat="1" applyFont="1" applyFill="1" applyBorder="1" applyAlignment="1">
      <alignment horizontal="justify" vertical="top"/>
    </xf>
    <xf numFmtId="3" fontId="3" fillId="0" borderId="0" xfId="1039" applyNumberFormat="1" applyFont="1" applyFill="1" applyBorder="1" applyAlignment="1">
      <alignment horizontal="justify" vertical="top"/>
    </xf>
    <xf numFmtId="0" fontId="2" fillId="0" borderId="0" xfId="1039" applyFont="1" applyFill="1" applyBorder="1" applyAlignment="1">
      <alignment horizontal="justify" vertical="top"/>
    </xf>
    <xf numFmtId="169" fontId="2" fillId="0" borderId="0" xfId="567" applyNumberFormat="1" applyFont="1" applyFill="1" applyBorder="1" applyAlignment="1">
      <alignment horizontal="justify" vertical="top"/>
    </xf>
    <xf numFmtId="3" fontId="2" fillId="0" borderId="0" xfId="1039" applyNumberFormat="1" applyFont="1" applyFill="1" applyBorder="1" applyAlignment="1">
      <alignment horizontal="justify" vertical="top"/>
    </xf>
    <xf numFmtId="43" fontId="4" fillId="0" borderId="0" xfId="567" applyNumberFormat="1" applyFont="1" applyFill="1" applyAlignment="1">
      <alignment horizontal="justify" vertical="top"/>
    </xf>
    <xf numFmtId="3" fontId="4" fillId="0" borderId="0" xfId="1039" applyNumberFormat="1" applyFont="1" applyFill="1" applyAlignment="1">
      <alignment horizontal="justify" vertical="top"/>
    </xf>
    <xf numFmtId="43" fontId="4" fillId="0" borderId="0" xfId="1039" applyNumberFormat="1" applyFont="1" applyFill="1" applyAlignment="1">
      <alignment horizontal="justify" vertical="top"/>
    </xf>
    <xf numFmtId="169" fontId="2" fillId="0" borderId="0" xfId="1039" applyNumberFormat="1" applyFont="1" applyFill="1" applyBorder="1" applyAlignment="1">
      <alignment horizontal="justify" vertical="top"/>
    </xf>
    <xf numFmtId="0" fontId="4" fillId="0" borderId="0" xfId="1039" applyFont="1" applyFill="1" applyBorder="1" applyAlignment="1">
      <alignment horizontal="center" vertical="top"/>
    </xf>
    <xf numFmtId="0" fontId="4" fillId="0" borderId="0" xfId="1039" applyFont="1" applyFill="1" applyBorder="1" applyAlignment="1">
      <alignment horizontal="justify" vertical="top"/>
    </xf>
    <xf numFmtId="0" fontId="10" fillId="0" borderId="0" xfId="1039" applyFont="1" applyFill="1" applyAlignment="1">
      <alignment horizontal="justify" vertical="top"/>
    </xf>
    <xf numFmtId="169" fontId="4" fillId="0" borderId="8" xfId="659" applyNumberFormat="1" applyFont="1" applyFill="1" applyBorder="1" applyAlignment="1">
      <alignment horizontal="center" vertical="center" wrapText="1"/>
    </xf>
    <xf numFmtId="9" fontId="2" fillId="0" borderId="0" xfId="2083" applyFont="1" applyFill="1" applyBorder="1" applyAlignment="1">
      <alignment horizontal="justify" vertical="top" wrapText="1"/>
    </xf>
    <xf numFmtId="3" fontId="11" fillId="63" borderId="29" xfId="1086" applyNumberFormat="1" applyFont="1" applyFill="1" applyBorder="1" applyAlignment="1">
      <alignment horizontal="center" vertical="center" wrapText="1"/>
    </xf>
    <xf numFmtId="3" fontId="11" fillId="63" borderId="8" xfId="1086" applyNumberFormat="1" applyFont="1" applyFill="1" applyBorder="1" applyAlignment="1">
      <alignment horizontal="center" vertical="center" wrapText="1"/>
    </xf>
    <xf numFmtId="3" fontId="3" fillId="0" borderId="0" xfId="984" applyNumberFormat="1" applyFont="1" applyFill="1" applyAlignment="1">
      <alignment horizontal="center" wrapText="1"/>
    </xf>
    <xf numFmtId="3" fontId="3" fillId="0" borderId="0" xfId="984" applyNumberFormat="1" applyFont="1" applyFill="1" applyAlignment="1">
      <alignment wrapText="1"/>
    </xf>
    <xf numFmtId="3" fontId="2" fillId="0" borderId="0" xfId="984" applyNumberFormat="1" applyFont="1" applyFill="1" applyAlignment="1">
      <alignment horizontal="center" wrapText="1"/>
    </xf>
    <xf numFmtId="0" fontId="255" fillId="0" borderId="0" xfId="984" applyFont="1" applyFill="1" applyAlignment="1">
      <alignment vertical="center"/>
    </xf>
    <xf numFmtId="0" fontId="255" fillId="0" borderId="0" xfId="984" applyFont="1" applyFill="1" applyAlignment="1">
      <alignment vertical="center" wrapText="1"/>
    </xf>
    <xf numFmtId="0" fontId="9" fillId="0" borderId="0" xfId="984" applyFont="1" applyFill="1" applyAlignment="1">
      <alignment vertical="center" wrapText="1"/>
    </xf>
    <xf numFmtId="0" fontId="252" fillId="0" borderId="0" xfId="984" applyFont="1" applyFill="1" applyAlignment="1">
      <alignment vertical="center" wrapText="1"/>
    </xf>
    <xf numFmtId="275" fontId="255" fillId="0" borderId="0" xfId="659" applyNumberFormat="1" applyFont="1" applyFill="1" applyAlignment="1">
      <alignment horizontal="center" vertical="center" wrapText="1"/>
    </xf>
    <xf numFmtId="0" fontId="252" fillId="0" borderId="0" xfId="984" applyFont="1" applyFill="1" applyAlignment="1">
      <alignment vertical="center"/>
    </xf>
    <xf numFmtId="3" fontId="3" fillId="0" borderId="0" xfId="984" applyNumberFormat="1" applyFont="1" applyFill="1" applyAlignment="1">
      <alignment horizontal="right" wrapText="1"/>
    </xf>
    <xf numFmtId="0" fontId="257" fillId="0" borderId="0" xfId="0" applyFont="1" applyBorder="1" applyAlignment="1">
      <alignment vertical="center" wrapText="1"/>
    </xf>
    <xf numFmtId="0" fontId="3" fillId="0" borderId="8" xfId="0" applyFont="1" applyFill="1" applyBorder="1" applyAlignment="1">
      <alignment horizontal="left" vertical="center" wrapText="1"/>
    </xf>
    <xf numFmtId="0" fontId="3" fillId="0" borderId="8" xfId="944" applyFont="1" applyBorder="1" applyAlignment="1">
      <alignment horizontal="center" vertical="center" wrapText="1"/>
    </xf>
    <xf numFmtId="0" fontId="2" fillId="0" borderId="8" xfId="944" applyFont="1" applyBorder="1" applyAlignment="1">
      <alignment horizontal="center" vertical="center" wrapText="1"/>
    </xf>
    <xf numFmtId="0" fontId="2" fillId="0" borderId="0" xfId="944" applyFont="1" applyAlignment="1">
      <alignment horizontal="center" vertical="center" wrapText="1"/>
    </xf>
    <xf numFmtId="0" fontId="3" fillId="0" borderId="8" xfId="1039" applyFont="1" applyFill="1" applyBorder="1" applyAlignment="1">
      <alignment horizontal="center" vertical="center" wrapText="1"/>
    </xf>
    <xf numFmtId="0" fontId="2" fillId="0" borderId="8" xfId="1039" quotePrefix="1" applyFont="1" applyFill="1" applyBorder="1" applyAlignment="1">
      <alignment horizontal="center" vertical="center" wrapText="1"/>
    </xf>
    <xf numFmtId="3" fontId="3" fillId="0" borderId="8" xfId="944" applyNumberFormat="1" applyFont="1" applyBorder="1" applyAlignment="1">
      <alignment horizontal="center" vertical="center" wrapText="1"/>
    </xf>
    <xf numFmtId="0" fontId="6" fillId="0" borderId="8" xfId="944" applyFont="1" applyBorder="1" applyAlignment="1">
      <alignment horizontal="center" vertical="center" wrapText="1"/>
    </xf>
    <xf numFmtId="0" fontId="245" fillId="0" borderId="29" xfId="0" applyFont="1" applyBorder="1" applyAlignment="1">
      <alignment horizontal="center" vertical="center" wrapText="1"/>
    </xf>
    <xf numFmtId="0" fontId="246" fillId="0" borderId="29" xfId="0" applyFont="1" applyBorder="1" applyAlignment="1">
      <alignment horizontal="center" vertical="center" wrapText="1"/>
    </xf>
    <xf numFmtId="3" fontId="2" fillId="0" borderId="1" xfId="2634" applyNumberFormat="1" applyFont="1" applyFill="1" applyBorder="1" applyAlignment="1">
      <alignment horizontal="center" vertical="center" wrapText="1"/>
    </xf>
    <xf numFmtId="3" fontId="3" fillId="0" borderId="47" xfId="2634" applyNumberFormat="1" applyFont="1" applyFill="1" applyBorder="1" applyAlignment="1">
      <alignment vertical="center" wrapText="1"/>
    </xf>
    <xf numFmtId="0" fontId="3" fillId="0" borderId="47" xfId="2634" applyFont="1" applyFill="1" applyBorder="1" applyAlignment="1">
      <alignment vertical="center" wrapText="1"/>
    </xf>
    <xf numFmtId="43" fontId="8" fillId="0" borderId="0" xfId="3310" applyFont="1" applyFill="1" applyBorder="1" applyAlignment="1">
      <alignment vertical="center"/>
    </xf>
    <xf numFmtId="0" fontId="225" fillId="0" borderId="0" xfId="1036" applyFont="1" applyFill="1" applyBorder="1" applyAlignment="1">
      <alignment horizontal="center" vertical="center" wrapText="1"/>
    </xf>
    <xf numFmtId="0" fontId="10" fillId="0" borderId="0" xfId="3265" applyFont="1" applyFill="1" applyBorder="1" applyAlignment="1">
      <alignment vertical="center"/>
    </xf>
    <xf numFmtId="0" fontId="8" fillId="0" borderId="0" xfId="940" applyFont="1" applyFill="1" applyBorder="1" applyAlignment="1">
      <alignment vertical="center"/>
    </xf>
    <xf numFmtId="49" fontId="2" fillId="0" borderId="29" xfId="3309" applyNumberFormat="1" applyFont="1" applyFill="1" applyBorder="1" applyAlignment="1">
      <alignment vertical="center" wrapText="1"/>
    </xf>
    <xf numFmtId="3" fontId="2" fillId="0" borderId="29" xfId="3309" applyNumberFormat="1" applyFont="1" applyFill="1" applyBorder="1" applyAlignment="1">
      <alignment horizontal="right" vertical="center" wrapText="1"/>
    </xf>
    <xf numFmtId="0" fontId="3" fillId="0" borderId="29" xfId="3020" applyFont="1" applyFill="1" applyBorder="1" applyAlignment="1">
      <alignment horizontal="center" vertical="center" wrapText="1"/>
    </xf>
    <xf numFmtId="0" fontId="3" fillId="0" borderId="0" xfId="944" applyFont="1" applyAlignment="1">
      <alignment vertical="center" wrapText="1"/>
    </xf>
    <xf numFmtId="0" fontId="2" fillId="0" borderId="1" xfId="944" applyFont="1" applyBorder="1" applyAlignment="1">
      <alignment horizontal="center" vertical="center" wrapText="1"/>
    </xf>
    <xf numFmtId="0" fontId="2" fillId="0" borderId="29" xfId="944" applyFont="1" applyBorder="1" applyAlignment="1">
      <alignment vertical="center" wrapText="1"/>
    </xf>
    <xf numFmtId="3" fontId="2" fillId="0" borderId="29" xfId="944" applyNumberFormat="1" applyFont="1" applyBorder="1" applyAlignment="1">
      <alignment vertical="center" wrapText="1"/>
    </xf>
    <xf numFmtId="3" fontId="239" fillId="0" borderId="0" xfId="944" applyNumberFormat="1" applyFont="1" applyAlignment="1">
      <alignment vertical="center" wrapText="1"/>
    </xf>
    <xf numFmtId="3" fontId="5" fillId="0" borderId="8" xfId="2573" applyNumberFormat="1" applyFont="1" applyFill="1" applyBorder="1" applyAlignment="1">
      <alignment horizontal="center" vertical="center" wrapText="1"/>
    </xf>
    <xf numFmtId="3" fontId="11" fillId="0" borderId="58" xfId="3020" applyNumberFormat="1" applyFont="1" applyFill="1" applyBorder="1" applyAlignment="1">
      <alignment horizontal="center" vertical="center" wrapText="1"/>
    </xf>
    <xf numFmtId="3" fontId="11" fillId="0" borderId="58" xfId="3020" applyNumberFormat="1" applyFont="1" applyFill="1" applyBorder="1" applyAlignment="1">
      <alignment vertical="center" wrapText="1"/>
    </xf>
    <xf numFmtId="169" fontId="217" fillId="63" borderId="8" xfId="1052" applyNumberFormat="1" applyFont="1" applyFill="1" applyBorder="1" applyAlignment="1">
      <alignment vertical="center"/>
    </xf>
    <xf numFmtId="0" fontId="217" fillId="0" borderId="44" xfId="0" applyFont="1" applyBorder="1" applyAlignment="1">
      <alignment horizontal="center" vertical="center" wrapText="1"/>
    </xf>
    <xf numFmtId="0" fontId="3" fillId="63" borderId="8" xfId="1052" applyFont="1" applyFill="1" applyBorder="1" applyAlignment="1">
      <alignment vertical="center" wrapText="1"/>
    </xf>
    <xf numFmtId="0" fontId="217" fillId="0" borderId="8" xfId="0" applyFont="1" applyBorder="1" applyAlignment="1">
      <alignment vertical="center" wrapText="1"/>
    </xf>
    <xf numFmtId="3" fontId="2" fillId="63" borderId="8" xfId="549" applyNumberFormat="1" applyFont="1" applyFill="1" applyBorder="1" applyAlignment="1">
      <alignment horizontal="right" vertical="center" wrapText="1"/>
    </xf>
    <xf numFmtId="3" fontId="3" fillId="63" borderId="8" xfId="0" applyNumberFormat="1" applyFont="1" applyFill="1" applyBorder="1" applyAlignment="1">
      <alignment horizontal="right" vertical="center" wrapText="1"/>
    </xf>
    <xf numFmtId="0" fontId="3" fillId="0" borderId="8" xfId="0" applyFont="1" applyFill="1" applyBorder="1" applyAlignment="1">
      <alignment vertical="center"/>
    </xf>
    <xf numFmtId="0" fontId="217" fillId="0" borderId="8" xfId="0" applyFont="1" applyFill="1" applyBorder="1" applyAlignment="1">
      <alignment horizontal="center" vertical="center" wrapText="1"/>
    </xf>
    <xf numFmtId="3" fontId="217" fillId="0" borderId="8" xfId="0" applyNumberFormat="1" applyFont="1" applyFill="1" applyBorder="1" applyAlignment="1">
      <alignment horizontal="right" vertical="center" wrapText="1"/>
    </xf>
    <xf numFmtId="0" fontId="2" fillId="63" borderId="1" xfId="0" applyFont="1" applyFill="1" applyBorder="1" applyAlignment="1">
      <alignment horizontal="center" vertical="center" wrapText="1"/>
    </xf>
    <xf numFmtId="0" fontId="3" fillId="63" borderId="8" xfId="1052" applyFont="1" applyFill="1" applyBorder="1" applyAlignment="1">
      <alignment horizontal="center" vertical="center" wrapText="1"/>
    </xf>
    <xf numFmtId="169" fontId="239" fillId="0" borderId="0" xfId="549" applyNumberFormat="1" applyFont="1" applyAlignment="1">
      <alignment vertical="center" wrapText="1"/>
    </xf>
    <xf numFmtId="0" fontId="3" fillId="0" borderId="8" xfId="944" applyFont="1" applyFill="1" applyBorder="1" applyAlignment="1">
      <alignment horizontal="center" vertical="center" wrapText="1"/>
    </xf>
    <xf numFmtId="0" fontId="3" fillId="0" borderId="8" xfId="0" applyFont="1" applyFill="1" applyBorder="1" applyAlignment="1">
      <alignment horizontal="center" vertical="center"/>
    </xf>
    <xf numFmtId="0" fontId="245" fillId="0" borderId="8" xfId="0" applyFont="1" applyBorder="1" applyAlignment="1">
      <alignment horizontal="center" vertical="center" wrapText="1"/>
    </xf>
    <xf numFmtId="3" fontId="245" fillId="0" borderId="8" xfId="0" applyNumberFormat="1" applyFont="1" applyBorder="1" applyAlignment="1">
      <alignment vertical="center" wrapText="1"/>
    </xf>
    <xf numFmtId="0" fontId="246" fillId="0" borderId="8" xfId="0" applyFont="1" applyBorder="1" applyAlignment="1">
      <alignment horizontal="center" vertical="center" wrapText="1"/>
    </xf>
    <xf numFmtId="3" fontId="2" fillId="0" borderId="61" xfId="1087" applyNumberFormat="1" applyFont="1" applyFill="1" applyBorder="1" applyAlignment="1">
      <alignment horizontal="center" vertical="center" wrapText="1" shrinkToFit="1"/>
    </xf>
    <xf numFmtId="3" fontId="11" fillId="63" borderId="61" xfId="1086" applyNumberFormat="1" applyFont="1" applyFill="1" applyBorder="1" applyAlignment="1">
      <alignment horizontal="center" vertical="center" wrapText="1"/>
    </xf>
    <xf numFmtId="3" fontId="11" fillId="0" borderId="61" xfId="3020" applyNumberFormat="1" applyFont="1" applyFill="1" applyBorder="1" applyAlignment="1">
      <alignment horizontal="center" vertical="center" wrapText="1"/>
    </xf>
    <xf numFmtId="169" fontId="4" fillId="0" borderId="0" xfId="1039" applyNumberFormat="1" applyFont="1" applyFill="1" applyAlignment="1">
      <alignment horizontal="justify" vertical="top"/>
    </xf>
    <xf numFmtId="3" fontId="11" fillId="63" borderId="61" xfId="1086" applyNumberFormat="1" applyFont="1" applyFill="1" applyBorder="1" applyAlignment="1">
      <alignment vertical="center" wrapText="1"/>
    </xf>
    <xf numFmtId="3" fontId="3" fillId="0" borderId="0" xfId="944" applyNumberFormat="1" applyFont="1" applyAlignment="1">
      <alignment vertical="center" wrapText="1"/>
    </xf>
    <xf numFmtId="3" fontId="244" fillId="0" borderId="0" xfId="3309" applyNumberFormat="1" applyFont="1" applyAlignment="1">
      <alignment horizontal="center" vertical="center" wrapText="1"/>
    </xf>
    <xf numFmtId="3" fontId="3" fillId="0" borderId="0" xfId="0" applyNumberFormat="1" applyFont="1" applyFill="1"/>
    <xf numFmtId="169" fontId="3" fillId="0" borderId="0" xfId="568" applyNumberFormat="1" applyFont="1" applyFill="1"/>
    <xf numFmtId="3" fontId="2" fillId="0" borderId="61" xfId="1087" applyNumberFormat="1" applyFont="1" applyFill="1" applyBorder="1" applyAlignment="1">
      <alignment vertical="center" wrapText="1" shrinkToFit="1"/>
    </xf>
    <xf numFmtId="3" fontId="11" fillId="0" borderId="61" xfId="3020" applyNumberFormat="1" applyFont="1" applyFill="1" applyBorder="1" applyAlignment="1">
      <alignment vertical="center" wrapText="1"/>
    </xf>
    <xf numFmtId="9" fontId="239" fillId="0" borderId="0" xfId="2083" applyFont="1" applyFill="1" applyAlignment="1"/>
    <xf numFmtId="9" fontId="239" fillId="0" borderId="0" xfId="2083" applyFont="1" applyAlignment="1">
      <alignment vertical="center" wrapText="1"/>
    </xf>
    <xf numFmtId="0" fontId="251" fillId="0" borderId="0" xfId="2634" applyFont="1" applyFill="1" applyAlignment="1">
      <alignment vertical="center" wrapText="1"/>
    </xf>
    <xf numFmtId="3" fontId="2" fillId="0" borderId="8" xfId="13668" applyNumberFormat="1" applyFont="1" applyFill="1" applyBorder="1" applyAlignment="1">
      <alignment horizontal="right" vertical="center" wrapText="1"/>
    </xf>
    <xf numFmtId="3" fontId="3" fillId="0" borderId="8" xfId="13668" applyNumberFormat="1" applyFont="1" applyFill="1" applyBorder="1" applyAlignment="1">
      <alignment horizontal="right" vertical="center" wrapText="1"/>
    </xf>
    <xf numFmtId="3" fontId="4" fillId="0" borderId="44" xfId="1067" quotePrefix="1" applyNumberFormat="1" applyFont="1" applyFill="1" applyBorder="1" applyAlignment="1">
      <alignment horizontal="center" vertical="center" wrapText="1"/>
    </xf>
    <xf numFmtId="0" fontId="254" fillId="0" borderId="8" xfId="1039" applyFont="1" applyFill="1" applyBorder="1" applyAlignment="1">
      <alignment horizontal="center" vertical="center"/>
    </xf>
    <xf numFmtId="0" fontId="3" fillId="63" borderId="8" xfId="0" applyFont="1" applyFill="1" applyBorder="1" applyAlignment="1">
      <alignment horizontal="center" vertical="center" wrapText="1"/>
    </xf>
    <xf numFmtId="0" fontId="217" fillId="0" borderId="8" xfId="0" applyFont="1" applyFill="1" applyBorder="1" applyAlignment="1">
      <alignment horizontal="justify" vertical="center" wrapText="1"/>
    </xf>
    <xf numFmtId="0" fontId="217" fillId="0" borderId="44" xfId="985" applyFont="1" applyBorder="1" applyAlignment="1">
      <alignment horizontal="center" vertical="center" wrapText="1"/>
    </xf>
    <xf numFmtId="0" fontId="217" fillId="0" borderId="44" xfId="985" applyFont="1" applyFill="1" applyBorder="1" applyAlignment="1">
      <alignment horizontal="center" vertical="center" wrapText="1"/>
    </xf>
    <xf numFmtId="49" fontId="217" fillId="0" borderId="44" xfId="3208" applyNumberFormat="1" applyFont="1" applyFill="1" applyBorder="1" applyAlignment="1">
      <alignment horizontal="center" vertical="center" wrapText="1"/>
    </xf>
    <xf numFmtId="0" fontId="3" fillId="0" borderId="44" xfId="0" applyFont="1" applyFill="1" applyBorder="1" applyAlignment="1">
      <alignment horizontal="center" vertical="center"/>
    </xf>
    <xf numFmtId="0" fontId="310" fillId="0" borderId="0" xfId="0" applyFont="1" applyFill="1" applyAlignment="1">
      <alignment vertical="center"/>
    </xf>
    <xf numFmtId="0" fontId="10" fillId="0" borderId="2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44" xfId="0" applyFont="1" applyFill="1" applyBorder="1" applyAlignment="1">
      <alignment horizontal="center" vertical="center"/>
    </xf>
    <xf numFmtId="0" fontId="0" fillId="0" borderId="0" xfId="0" applyFill="1"/>
    <xf numFmtId="0" fontId="0" fillId="0" borderId="0" xfId="0" applyAlignment="1">
      <alignment vertical="center" wrapText="1"/>
    </xf>
    <xf numFmtId="0" fontId="221" fillId="0" borderId="1" xfId="0" applyFont="1" applyFill="1" applyBorder="1" applyAlignment="1">
      <alignment horizontal="center" vertical="center" wrapText="1"/>
    </xf>
    <xf numFmtId="0" fontId="137" fillId="0" borderId="0" xfId="0" applyFont="1" applyFill="1"/>
    <xf numFmtId="0" fontId="11"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vertical="center" wrapText="1"/>
    </xf>
    <xf numFmtId="0" fontId="312" fillId="0" borderId="0" xfId="0" applyFont="1" applyFill="1"/>
    <xf numFmtId="0" fontId="4" fillId="0" borderId="8" xfId="0" applyFont="1" applyFill="1" applyBorder="1" applyAlignment="1">
      <alignment horizontal="center"/>
    </xf>
    <xf numFmtId="0" fontId="4" fillId="0" borderId="8" xfId="0" applyFont="1" applyFill="1" applyBorder="1"/>
    <xf numFmtId="169" fontId="4" fillId="0" borderId="8" xfId="549" applyNumberFormat="1" applyFont="1" applyFill="1" applyBorder="1" applyAlignment="1">
      <alignment horizontal="right" vertical="center" wrapText="1"/>
    </xf>
    <xf numFmtId="169" fontId="11" fillId="0" borderId="8" xfId="549" applyNumberFormat="1" applyFont="1" applyFill="1" applyBorder="1" applyAlignment="1">
      <alignment horizontal="right" vertical="center" wrapText="1"/>
    </xf>
    <xf numFmtId="0" fontId="11" fillId="0" borderId="29" xfId="0" applyFont="1" applyFill="1" applyBorder="1" applyAlignment="1">
      <alignment horizontal="center" vertical="center" wrapText="1"/>
    </xf>
    <xf numFmtId="169" fontId="11" fillId="0" borderId="29" xfId="549" applyNumberFormat="1" applyFont="1" applyFill="1" applyBorder="1" applyAlignment="1">
      <alignment horizontal="center" vertical="center" wrapText="1"/>
    </xf>
    <xf numFmtId="169" fontId="3" fillId="0" borderId="44" xfId="549" applyNumberFormat="1" applyFont="1" applyFill="1" applyBorder="1" applyAlignment="1">
      <alignment horizontal="right" vertical="center"/>
    </xf>
    <xf numFmtId="169" fontId="3" fillId="0" borderId="44" xfId="549" applyNumberFormat="1" applyFont="1" applyFill="1" applyBorder="1" applyAlignment="1">
      <alignment horizontal="right" vertical="center" wrapText="1"/>
    </xf>
    <xf numFmtId="2" fontId="2" fillId="0" borderId="0" xfId="984" applyNumberFormat="1" applyFont="1" applyFill="1" applyAlignment="1">
      <alignment vertical="center" wrapText="1"/>
    </xf>
    <xf numFmtId="2" fontId="3" fillId="0" borderId="0" xfId="984" applyNumberFormat="1" applyFont="1" applyFill="1" applyAlignment="1">
      <alignment vertical="center" wrapText="1"/>
    </xf>
    <xf numFmtId="3" fontId="2" fillId="0" borderId="58" xfId="984" applyNumberFormat="1" applyFont="1" applyFill="1" applyBorder="1" applyAlignment="1">
      <alignment horizontal="center" vertical="center" wrapText="1"/>
    </xf>
    <xf numFmtId="3" fontId="3" fillId="63" borderId="8" xfId="2573" applyNumberFormat="1" applyFont="1" applyFill="1" applyBorder="1" applyAlignment="1">
      <alignment horizontal="right" vertical="center" wrapText="1"/>
    </xf>
    <xf numFmtId="3" fontId="2" fillId="63" borderId="8" xfId="2573" applyNumberFormat="1" applyFont="1" applyFill="1" applyBorder="1" applyAlignment="1">
      <alignment horizontal="right" vertical="center" wrapText="1"/>
    </xf>
    <xf numFmtId="3" fontId="3" fillId="0" borderId="8" xfId="2573" applyNumberFormat="1" applyFont="1" applyFill="1" applyBorder="1" applyAlignment="1">
      <alignment horizontal="right" vertical="center" wrapText="1"/>
    </xf>
    <xf numFmtId="3" fontId="3" fillId="63" borderId="8" xfId="2572" applyNumberFormat="1" applyFont="1" applyFill="1" applyBorder="1" applyAlignment="1">
      <alignment horizontal="right" vertical="center" wrapText="1"/>
    </xf>
    <xf numFmtId="3" fontId="2" fillId="0" borderId="8" xfId="2573" applyNumberFormat="1" applyFont="1" applyFill="1" applyBorder="1" applyAlignment="1">
      <alignment horizontal="right" vertical="center" wrapText="1"/>
    </xf>
    <xf numFmtId="3" fontId="3" fillId="68" borderId="8" xfId="0" applyNumberFormat="1" applyFont="1" applyFill="1" applyBorder="1" applyAlignment="1">
      <alignment horizontal="center" vertical="center" wrapText="1"/>
    </xf>
    <xf numFmtId="3" fontId="3" fillId="68" borderId="8" xfId="0" applyNumberFormat="1" applyFont="1" applyFill="1" applyBorder="1" applyAlignment="1">
      <alignment horizontal="justify" vertical="center" wrapText="1"/>
    </xf>
    <xf numFmtId="0" fontId="3" fillId="0" borderId="8" xfId="0" applyFont="1" applyBorder="1" applyAlignment="1">
      <alignment horizontal="justify" vertical="center" wrapText="1"/>
    </xf>
    <xf numFmtId="3" fontId="2" fillId="0" borderId="8" xfId="549" applyNumberFormat="1" applyFont="1" applyFill="1" applyBorder="1" applyAlignment="1">
      <alignment horizontal="center" vertical="center" wrapText="1"/>
    </xf>
    <xf numFmtId="3" fontId="2" fillId="0" borderId="8" xfId="0" applyNumberFormat="1" applyFont="1" applyFill="1" applyBorder="1" applyAlignment="1">
      <alignment horizontal="center" vertical="center" wrapText="1"/>
    </xf>
    <xf numFmtId="3" fontId="3" fillId="0" borderId="8" xfId="2573" applyNumberFormat="1" applyFont="1" applyFill="1" applyBorder="1" applyAlignment="1">
      <alignment horizontal="center" vertical="center" wrapText="1"/>
    </xf>
    <xf numFmtId="3" fontId="2" fillId="68" borderId="8" xfId="0" applyNumberFormat="1" applyFont="1" applyFill="1" applyBorder="1" applyAlignment="1">
      <alignment horizontal="center" vertical="center" wrapText="1"/>
    </xf>
    <xf numFmtId="0" fontId="3" fillId="0" borderId="8" xfId="0" applyFont="1" applyBorder="1" applyAlignment="1">
      <alignment horizontal="center" vertical="center"/>
    </xf>
    <xf numFmtId="0" fontId="6" fillId="0" borderId="8" xfId="0" applyFont="1" applyBorder="1" applyAlignment="1">
      <alignment horizontal="center" vertical="center" wrapText="1"/>
    </xf>
    <xf numFmtId="3" fontId="2" fillId="0" borderId="58" xfId="984" applyNumberFormat="1" applyFont="1" applyFill="1" applyBorder="1" applyAlignment="1">
      <alignment horizontal="right" vertical="center" wrapText="1"/>
    </xf>
    <xf numFmtId="49" fontId="3" fillId="0" borderId="8" xfId="0" applyNumberFormat="1" applyFont="1" applyFill="1" applyBorder="1" applyAlignment="1">
      <alignment horizontal="justify" vertical="center" wrapText="1"/>
    </xf>
    <xf numFmtId="169" fontId="11" fillId="0" borderId="1" xfId="549" applyNumberFormat="1" applyFont="1" applyFill="1" applyBorder="1" applyAlignment="1">
      <alignment horizontal="center" vertical="center" wrapText="1"/>
    </xf>
    <xf numFmtId="0" fontId="4" fillId="0" borderId="44" xfId="0" applyFont="1" applyFill="1" applyBorder="1" applyAlignment="1">
      <alignment horizontal="center"/>
    </xf>
    <xf numFmtId="0" fontId="4" fillId="0" borderId="44" xfId="0" applyFont="1" applyFill="1" applyBorder="1"/>
    <xf numFmtId="0" fontId="11" fillId="0" borderId="29" xfId="0" applyFont="1" applyFill="1" applyBorder="1" applyAlignment="1">
      <alignment vertical="center" wrapText="1"/>
    </xf>
    <xf numFmtId="169" fontId="11" fillId="0" borderId="8" xfId="566" applyNumberFormat="1" applyFont="1" applyFill="1" applyBorder="1" applyAlignment="1">
      <alignment horizontal="right" vertical="center" wrapText="1"/>
    </xf>
    <xf numFmtId="169" fontId="4" fillId="0" borderId="44" xfId="566" applyNumberFormat="1" applyFont="1" applyFill="1" applyBorder="1" applyAlignment="1">
      <alignment horizontal="right" vertical="center" wrapText="1"/>
    </xf>
    <xf numFmtId="0" fontId="4" fillId="63" borderId="8" xfId="0" applyFont="1" applyFill="1" applyBorder="1" applyAlignment="1">
      <alignment horizontal="center" vertical="center" wrapText="1"/>
    </xf>
    <xf numFmtId="3" fontId="11" fillId="63" borderId="35" xfId="1086" applyNumberFormat="1" applyFont="1" applyFill="1" applyBorder="1" applyAlignment="1">
      <alignment vertical="center" wrapText="1"/>
    </xf>
    <xf numFmtId="3" fontId="11" fillId="63" borderId="35" xfId="1086" applyNumberFormat="1" applyFont="1" applyFill="1" applyBorder="1" applyAlignment="1">
      <alignment horizontal="center" vertical="center" wrapText="1"/>
    </xf>
    <xf numFmtId="3" fontId="2" fillId="0" borderId="1" xfId="985" applyNumberFormat="1" applyFont="1" applyFill="1" applyBorder="1" applyAlignment="1">
      <alignment horizontal="right" vertical="center" wrapText="1"/>
    </xf>
    <xf numFmtId="3" fontId="2" fillId="0" borderId="1" xfId="98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29" xfId="0" applyFont="1" applyFill="1" applyBorder="1" applyAlignment="1">
      <alignment horizontal="left" vertical="center"/>
    </xf>
    <xf numFmtId="169" fontId="3" fillId="0" borderId="29" xfId="566" applyNumberFormat="1" applyFont="1" applyFill="1" applyBorder="1" applyAlignment="1">
      <alignment horizontal="right" vertical="center"/>
    </xf>
    <xf numFmtId="0" fontId="3" fillId="0" borderId="8" xfId="0" applyFont="1" applyFill="1" applyBorder="1" applyAlignment="1">
      <alignment horizontal="left" vertical="center"/>
    </xf>
    <xf numFmtId="169" fontId="3" fillId="0" borderId="8" xfId="566" applyNumberFormat="1" applyFont="1" applyFill="1" applyBorder="1" applyAlignment="1">
      <alignment horizontal="right" vertical="center"/>
    </xf>
    <xf numFmtId="169" fontId="3" fillId="0" borderId="44" xfId="566" applyNumberFormat="1" applyFont="1" applyFill="1" applyBorder="1" applyAlignment="1">
      <alignment horizontal="right" vertical="center"/>
    </xf>
    <xf numFmtId="169" fontId="3" fillId="0" borderId="29" xfId="549" applyNumberFormat="1" applyFont="1" applyFill="1" applyBorder="1" applyAlignment="1">
      <alignment horizontal="right" vertical="center"/>
    </xf>
    <xf numFmtId="169" fontId="3" fillId="0" borderId="8" xfId="549" applyNumberFormat="1" applyFont="1" applyFill="1" applyBorder="1" applyAlignment="1">
      <alignment horizontal="right" vertical="center"/>
    </xf>
    <xf numFmtId="0" fontId="3" fillId="0" borderId="44" xfId="2634" applyFont="1" applyFill="1" applyBorder="1" applyAlignment="1">
      <alignment horizontal="center" vertical="center" wrapText="1"/>
    </xf>
    <xf numFmtId="169" fontId="3" fillId="63" borderId="29" xfId="549" applyNumberFormat="1" applyFont="1" applyFill="1" applyBorder="1" applyAlignment="1">
      <alignment horizontal="right" vertical="center"/>
    </xf>
    <xf numFmtId="169" fontId="3" fillId="0" borderId="29" xfId="549" applyNumberFormat="1" applyFont="1" applyFill="1" applyBorder="1" applyAlignment="1">
      <alignment horizontal="right" vertical="center" wrapText="1"/>
    </xf>
    <xf numFmtId="169" fontId="3" fillId="63" borderId="8" xfId="549" applyNumberFormat="1" applyFont="1" applyFill="1" applyBorder="1" applyAlignment="1">
      <alignment horizontal="right" vertical="center"/>
    </xf>
    <xf numFmtId="169" fontId="3" fillId="0" borderId="8" xfId="549" applyNumberFormat="1" applyFont="1" applyFill="1" applyBorder="1" applyAlignment="1">
      <alignment horizontal="right" vertical="center" wrapText="1"/>
    </xf>
    <xf numFmtId="169" fontId="3" fillId="63" borderId="44" xfId="549" applyNumberFormat="1" applyFont="1" applyFill="1" applyBorder="1" applyAlignment="1">
      <alignment horizontal="right" vertical="center"/>
    </xf>
    <xf numFmtId="0" fontId="251" fillId="0" borderId="0" xfId="0" applyFont="1" applyFill="1" applyAlignment="1">
      <alignment vertical="center"/>
    </xf>
    <xf numFmtId="3" fontId="251" fillId="0" borderId="0" xfId="0" applyNumberFormat="1" applyFont="1" applyFill="1" applyAlignment="1">
      <alignment vertical="center"/>
    </xf>
    <xf numFmtId="3" fontId="217" fillId="0" borderId="8" xfId="549" applyNumberFormat="1" applyFont="1" applyBorder="1" applyAlignment="1">
      <alignment horizontal="right" vertical="center"/>
    </xf>
    <xf numFmtId="3" fontId="4" fillId="0" borderId="44" xfId="3249" applyNumberFormat="1" applyFont="1" applyFill="1" applyBorder="1" applyAlignment="1">
      <alignment horizontal="center" vertical="center" wrapText="1"/>
    </xf>
    <xf numFmtId="3" fontId="4" fillId="0" borderId="44" xfId="3020" applyNumberFormat="1" applyFont="1" applyFill="1" applyBorder="1" applyAlignment="1">
      <alignment vertical="center" wrapText="1"/>
    </xf>
    <xf numFmtId="3" fontId="4" fillId="0" borderId="44" xfId="589" applyNumberFormat="1" applyFont="1" applyFill="1" applyBorder="1" applyAlignment="1">
      <alignment vertical="center" wrapText="1"/>
    </xf>
    <xf numFmtId="3" fontId="4" fillId="0" borderId="44" xfId="3250" applyNumberFormat="1" applyFont="1" applyFill="1" applyBorder="1" applyAlignment="1">
      <alignment vertical="center" wrapText="1"/>
    </xf>
    <xf numFmtId="0" fontId="3" fillId="0" borderId="47" xfId="0" applyFont="1" applyFill="1" applyBorder="1" applyAlignment="1">
      <alignment horizontal="center" vertical="center" wrapText="1"/>
    </xf>
    <xf numFmtId="0" fontId="3" fillId="0" borderId="47" xfId="1039" applyFont="1" applyFill="1" applyBorder="1" applyAlignment="1">
      <alignment horizontal="center" vertical="center" wrapText="1"/>
    </xf>
    <xf numFmtId="0" fontId="6" fillId="0" borderId="8" xfId="0" applyFont="1" applyBorder="1" applyAlignment="1">
      <alignment vertical="center" wrapText="1"/>
    </xf>
    <xf numFmtId="49" fontId="241" fillId="0" borderId="47" xfId="3208" applyNumberFormat="1" applyFont="1" applyFill="1" applyBorder="1" applyAlignment="1">
      <alignment horizontal="center" vertical="center" wrapText="1"/>
    </xf>
    <xf numFmtId="0" fontId="2" fillId="0" borderId="45" xfId="0" applyFont="1" applyFill="1" applyBorder="1" applyAlignment="1">
      <alignment vertical="center"/>
    </xf>
    <xf numFmtId="0" fontId="2" fillId="0" borderId="45" xfId="0" applyFont="1" applyFill="1" applyBorder="1" applyAlignment="1">
      <alignment horizontal="center" vertical="center"/>
    </xf>
    <xf numFmtId="3" fontId="2" fillId="0" borderId="13" xfId="674" applyNumberFormat="1" applyFont="1" applyFill="1" applyBorder="1" applyAlignment="1">
      <alignment horizontal="right" vertical="center"/>
    </xf>
    <xf numFmtId="0" fontId="3" fillId="0" borderId="8" xfId="0" applyFont="1" applyBorder="1" applyAlignment="1">
      <alignment horizontal="left" vertical="center" wrapText="1"/>
    </xf>
    <xf numFmtId="0" fontId="3" fillId="0" borderId="44" xfId="1047" applyFont="1" applyFill="1" applyBorder="1" applyAlignment="1">
      <alignment vertical="center" wrapText="1"/>
    </xf>
    <xf numFmtId="0" fontId="2" fillId="0" borderId="8" xfId="1090" applyFont="1" applyFill="1" applyBorder="1" applyAlignment="1">
      <alignment vertical="center" wrapText="1"/>
    </xf>
    <xf numFmtId="3" fontId="3" fillId="0" borderId="0" xfId="1048" applyNumberFormat="1" applyFont="1" applyFill="1" applyAlignment="1">
      <alignment horizontal="right" vertical="center"/>
    </xf>
    <xf numFmtId="3" fontId="6" fillId="0" borderId="0" xfId="674" applyNumberFormat="1" applyFont="1" applyBorder="1" applyAlignment="1">
      <alignment horizontal="center" vertical="center"/>
    </xf>
    <xf numFmtId="0" fontId="217" fillId="0" borderId="44" xfId="3248" applyFont="1" applyBorder="1" applyAlignment="1">
      <alignment horizontal="center" vertical="center"/>
    </xf>
    <xf numFmtId="0" fontId="217" fillId="0" borderId="44" xfId="3248" applyFont="1" applyFill="1" applyBorder="1" applyAlignment="1">
      <alignment horizontal="justify" vertical="center" wrapText="1"/>
    </xf>
    <xf numFmtId="3" fontId="217" fillId="0" borderId="44" xfId="3247" applyNumberFormat="1" applyFont="1" applyFill="1" applyBorder="1" applyAlignment="1">
      <alignment horizontal="right" vertical="center"/>
    </xf>
    <xf numFmtId="0" fontId="314" fillId="0" borderId="0" xfId="1039" applyFont="1" applyFill="1" applyBorder="1" applyAlignment="1">
      <alignment horizontal="center" vertical="center" wrapText="1"/>
    </xf>
    <xf numFmtId="49" fontId="308" fillId="0" borderId="8" xfId="0" applyNumberFormat="1" applyFont="1" applyFill="1" applyBorder="1" applyAlignment="1">
      <alignment horizontal="center" vertical="center" wrapText="1"/>
    </xf>
    <xf numFmtId="0" fontId="243" fillId="0" borderId="0" xfId="1039" applyFont="1" applyFill="1" applyAlignment="1">
      <alignment horizontal="center" vertical="center"/>
    </xf>
    <xf numFmtId="0" fontId="3" fillId="0" borderId="29" xfId="985" applyFont="1" applyBorder="1" applyAlignment="1">
      <alignment horizontal="center" vertical="center" wrapText="1"/>
    </xf>
    <xf numFmtId="0" fontId="3" fillId="0" borderId="29" xfId="985" applyFont="1" applyFill="1" applyBorder="1" applyAlignment="1">
      <alignment horizontal="center" vertical="center" wrapText="1"/>
    </xf>
    <xf numFmtId="0" fontId="217" fillId="0" borderId="29" xfId="0" applyFont="1" applyBorder="1" applyAlignment="1">
      <alignment horizontal="center" vertical="center" wrapText="1"/>
    </xf>
    <xf numFmtId="3" fontId="2" fillId="63" borderId="8" xfId="2573" applyNumberFormat="1" applyFont="1" applyFill="1" applyBorder="1" applyAlignment="1">
      <alignment horizontal="center" vertical="center" wrapText="1"/>
    </xf>
    <xf numFmtId="3" fontId="2" fillId="0" borderId="8" xfId="2573" applyNumberFormat="1" applyFont="1" applyFill="1" applyBorder="1" applyAlignment="1">
      <alignment horizontal="justify" vertical="center" wrapText="1"/>
    </xf>
    <xf numFmtId="3" fontId="3" fillId="63" borderId="8" xfId="2573" applyNumberFormat="1" applyFont="1" applyFill="1" applyBorder="1" applyAlignment="1">
      <alignment horizontal="center" vertical="center" wrapText="1"/>
    </xf>
    <xf numFmtId="3" fontId="2" fillId="63" borderId="8" xfId="2572" applyNumberFormat="1" applyFont="1" applyFill="1" applyBorder="1" applyAlignment="1">
      <alignment horizontal="right" vertical="center" wrapText="1"/>
    </xf>
    <xf numFmtId="49" fontId="217" fillId="0" borderId="8"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47" xfId="0" applyNumberFormat="1" applyFont="1" applyFill="1" applyBorder="1" applyAlignment="1">
      <alignment horizontal="center" vertical="center" wrapText="1"/>
    </xf>
    <xf numFmtId="49" fontId="3" fillId="0" borderId="44" xfId="0" applyNumberFormat="1" applyFont="1" applyFill="1" applyBorder="1" applyAlignment="1">
      <alignment horizontal="center" vertical="center" wrapText="1"/>
    </xf>
    <xf numFmtId="3" fontId="2" fillId="0" borderId="29" xfId="2941" applyNumberFormat="1" applyFont="1" applyFill="1" applyBorder="1" applyAlignment="1">
      <alignment horizontal="center" vertical="center"/>
    </xf>
    <xf numFmtId="3" fontId="2" fillId="0" borderId="8" xfId="2941" applyNumberFormat="1" applyFont="1" applyFill="1" applyBorder="1" applyAlignment="1">
      <alignment horizontal="center" vertical="center"/>
    </xf>
    <xf numFmtId="278" fontId="223" fillId="0" borderId="1" xfId="2941" applyNumberFormat="1" applyFont="1" applyFill="1" applyBorder="1" applyAlignment="1">
      <alignment horizontal="center" vertical="center" wrapText="1"/>
    </xf>
    <xf numFmtId="0" fontId="214" fillId="0" borderId="0" xfId="17299"/>
    <xf numFmtId="0" fontId="214" fillId="0" borderId="0" xfId="17299" applyAlignment="1">
      <alignment wrapText="1"/>
    </xf>
    <xf numFmtId="3" fontId="214" fillId="0" borderId="0" xfId="17299" applyNumberFormat="1" applyAlignment="1">
      <alignment wrapText="1"/>
    </xf>
    <xf numFmtId="0" fontId="8" fillId="63" borderId="0" xfId="1052" applyFont="1" applyFill="1" applyAlignment="1">
      <alignment horizontal="center" vertical="center"/>
    </xf>
    <xf numFmtId="0" fontId="8" fillId="63" borderId="0" xfId="1052" applyFont="1" applyFill="1" applyAlignment="1">
      <alignment vertical="center"/>
    </xf>
    <xf numFmtId="0" fontId="3" fillId="63" borderId="0" xfId="1052" applyFont="1" applyFill="1" applyAlignment="1">
      <alignment vertical="center"/>
    </xf>
    <xf numFmtId="0" fontId="8" fillId="63" borderId="0" xfId="1052" applyFont="1" applyFill="1"/>
    <xf numFmtId="3" fontId="12" fillId="63" borderId="0" xfId="17308" applyNumberFormat="1" applyFont="1" applyFill="1" applyBorder="1" applyAlignment="1">
      <alignment horizontal="center" vertical="center" wrapText="1"/>
    </xf>
    <xf numFmtId="3" fontId="319" fillId="63" borderId="0" xfId="17308" applyNumberFormat="1" applyFont="1" applyFill="1" applyBorder="1" applyAlignment="1">
      <alignment vertical="center" wrapText="1"/>
    </xf>
    <xf numFmtId="0" fontId="320" fillId="63" borderId="0" xfId="1052" applyFont="1" applyFill="1"/>
    <xf numFmtId="169" fontId="258" fillId="63" borderId="8" xfId="1052" applyNumberFormat="1" applyFont="1" applyFill="1" applyBorder="1" applyAlignment="1">
      <alignment vertical="center"/>
    </xf>
    <xf numFmtId="169" fontId="2" fillId="63" borderId="8" xfId="1052" applyNumberFormat="1" applyFont="1" applyFill="1" applyBorder="1" applyAlignment="1">
      <alignment vertical="center" wrapText="1"/>
    </xf>
    <xf numFmtId="0" fontId="3" fillId="63" borderId="0" xfId="1052" applyFont="1" applyFill="1"/>
    <xf numFmtId="0" fontId="217" fillId="0" borderId="0" xfId="0" applyFont="1" applyBorder="1" applyAlignment="1">
      <alignment vertical="center" wrapText="1"/>
    </xf>
    <xf numFmtId="301" fontId="217" fillId="0" borderId="0" xfId="549" applyNumberFormat="1" applyFont="1" applyBorder="1" applyAlignment="1">
      <alignment vertical="center" wrapText="1"/>
    </xf>
    <xf numFmtId="0" fontId="260" fillId="0" borderId="0" xfId="0" applyFont="1" applyBorder="1" applyAlignment="1">
      <alignment horizontal="center" vertical="center" wrapText="1"/>
    </xf>
    <xf numFmtId="0" fontId="245" fillId="0" borderId="8" xfId="0" applyFont="1" applyBorder="1" applyAlignment="1">
      <alignment horizontal="justify" vertical="center" wrapText="1"/>
    </xf>
    <xf numFmtId="3" fontId="13" fillId="63" borderId="0" xfId="17308" applyNumberFormat="1" applyFont="1" applyFill="1" applyBorder="1" applyAlignment="1">
      <alignment vertical="center" wrapText="1"/>
    </xf>
    <xf numFmtId="3" fontId="6" fillId="63" borderId="0" xfId="17308" applyNumberFormat="1" applyFont="1" applyFill="1" applyBorder="1" applyAlignment="1">
      <alignment vertical="center" wrapText="1"/>
    </xf>
    <xf numFmtId="0" fontId="8" fillId="63" borderId="0" xfId="1052" applyFont="1" applyFill="1" applyBorder="1" applyAlignment="1">
      <alignment horizontal="center" vertical="center"/>
    </xf>
    <xf numFmtId="0" fontId="0" fillId="0" borderId="0" xfId="0" applyAlignment="1">
      <alignment horizontal="center"/>
    </xf>
    <xf numFmtId="0" fontId="3" fillId="63" borderId="44" xfId="1052" applyFont="1" applyFill="1" applyBorder="1" applyAlignment="1">
      <alignment vertical="center" wrapText="1"/>
    </xf>
    <xf numFmtId="3" fontId="3" fillId="63" borderId="8" xfId="17308" applyNumberFormat="1" applyFont="1" applyFill="1" applyBorder="1" applyAlignment="1">
      <alignment horizontal="center" vertical="center" wrapText="1"/>
    </xf>
    <xf numFmtId="0" fontId="0" fillId="0" borderId="8" xfId="0" applyBorder="1"/>
    <xf numFmtId="3" fontId="3" fillId="63" borderId="44" xfId="17308" applyNumberFormat="1" applyFont="1" applyFill="1" applyBorder="1" applyAlignment="1">
      <alignment horizontal="center" vertical="center" wrapText="1"/>
    </xf>
    <xf numFmtId="0" fontId="0" fillId="0" borderId="44" xfId="0" applyBorder="1"/>
    <xf numFmtId="169" fontId="0" fillId="0" borderId="8" xfId="549" applyNumberFormat="1" applyFont="1" applyBorder="1"/>
    <xf numFmtId="169" fontId="0" fillId="0" borderId="44" xfId="549" applyNumberFormat="1" applyFont="1" applyBorder="1"/>
    <xf numFmtId="3" fontId="0" fillId="0" borderId="8" xfId="0" applyNumberFormat="1" applyBorder="1" applyAlignment="1">
      <alignment vertical="center" wrapText="1"/>
    </xf>
    <xf numFmtId="0" fontId="257" fillId="0" borderId="29" xfId="0" applyFont="1" applyBorder="1" applyAlignment="1">
      <alignment horizontal="justify" vertical="center" wrapText="1"/>
    </xf>
    <xf numFmtId="0" fontId="5" fillId="63" borderId="8" xfId="1052" applyFont="1" applyFill="1" applyBorder="1" applyAlignment="1">
      <alignment horizontal="center" vertical="center"/>
    </xf>
    <xf numFmtId="0" fontId="257" fillId="0" borderId="8" xfId="0" applyFont="1" applyBorder="1" applyAlignment="1">
      <alignment horizontal="justify" vertical="center" wrapText="1"/>
    </xf>
    <xf numFmtId="0" fontId="2" fillId="0" borderId="8" xfId="944" applyFont="1" applyFill="1" applyBorder="1" applyAlignment="1">
      <alignment horizontal="center" vertical="center" wrapText="1"/>
    </xf>
    <xf numFmtId="3" fontId="3" fillId="0" borderId="8" xfId="944" applyNumberFormat="1" applyFont="1" applyFill="1" applyBorder="1" applyAlignment="1">
      <alignment vertical="center" wrapText="1"/>
    </xf>
    <xf numFmtId="0" fontId="3" fillId="0" borderId="8" xfId="944" applyFont="1" applyFill="1" applyBorder="1" applyAlignment="1">
      <alignment vertical="center" wrapText="1"/>
    </xf>
    <xf numFmtId="3" fontId="3" fillId="0" borderId="8" xfId="0" applyNumberFormat="1" applyFont="1" applyFill="1" applyBorder="1" applyAlignment="1">
      <alignment vertical="center" wrapText="1"/>
    </xf>
    <xf numFmtId="0" fontId="2" fillId="0" borderId="8" xfId="944" applyFont="1" applyBorder="1" applyAlignment="1">
      <alignment horizontal="justify" vertical="center" wrapText="1"/>
    </xf>
    <xf numFmtId="0" fontId="3" fillId="0" borderId="8" xfId="944" applyFont="1" applyFill="1" applyBorder="1" applyAlignment="1">
      <alignment horizontal="justify" vertical="center" wrapText="1"/>
    </xf>
    <xf numFmtId="0" fontId="2" fillId="0" borderId="8" xfId="944" applyFont="1" applyFill="1" applyBorder="1" applyAlignment="1">
      <alignment horizontal="justify" vertical="center" wrapText="1"/>
    </xf>
    <xf numFmtId="3" fontId="3" fillId="0" borderId="8" xfId="2571" applyNumberFormat="1" applyFont="1" applyFill="1" applyBorder="1" applyAlignment="1">
      <alignment horizontal="center" vertical="center" wrapText="1"/>
    </xf>
    <xf numFmtId="3" fontId="3" fillId="0" borderId="44" xfId="2571" applyNumberFormat="1" applyFont="1" applyFill="1" applyBorder="1" applyAlignment="1">
      <alignment horizontal="center" vertical="center" wrapText="1"/>
    </xf>
    <xf numFmtId="3" fontId="3" fillId="68" borderId="8" xfId="2573" applyNumberFormat="1" applyFont="1" applyFill="1" applyBorder="1" applyAlignment="1">
      <alignment vertical="center" wrapText="1"/>
    </xf>
    <xf numFmtId="0" fontId="2" fillId="0" borderId="8" xfId="3309" applyFont="1" applyFill="1" applyBorder="1" applyAlignment="1">
      <alignment horizontal="justify" vertical="center" wrapText="1"/>
    </xf>
    <xf numFmtId="0" fontId="3" fillId="0" borderId="8" xfId="3309" applyFont="1" applyFill="1" applyBorder="1" applyAlignment="1">
      <alignment horizontal="justify" vertical="center" wrapText="1"/>
    </xf>
    <xf numFmtId="3" fontId="2" fillId="0" borderId="8" xfId="1039" applyNumberFormat="1" applyFont="1" applyFill="1" applyBorder="1" applyAlignment="1">
      <alignment horizontal="justify" vertical="center" wrapText="1"/>
    </xf>
    <xf numFmtId="3" fontId="11" fillId="0" borderId="8" xfId="3020" applyNumberFormat="1" applyFont="1" applyFill="1" applyBorder="1" applyAlignment="1">
      <alignment horizontal="justify" vertical="center" wrapText="1"/>
    </xf>
    <xf numFmtId="3" fontId="4" fillId="0" borderId="8" xfId="1067" applyNumberFormat="1" applyFont="1" applyFill="1" applyBorder="1" applyAlignment="1">
      <alignment horizontal="justify" vertical="center" wrapText="1"/>
    </xf>
    <xf numFmtId="3" fontId="11" fillId="0" borderId="8" xfId="1067" applyNumberFormat="1" applyFont="1" applyFill="1" applyBorder="1" applyAlignment="1">
      <alignment horizontal="justify" vertical="center" wrapText="1"/>
    </xf>
    <xf numFmtId="3" fontId="4" fillId="0" borderId="44" xfId="1067" applyNumberFormat="1" applyFont="1" applyFill="1" applyBorder="1" applyAlignment="1">
      <alignment horizontal="justify" vertical="center" wrapText="1"/>
    </xf>
    <xf numFmtId="0" fontId="3" fillId="0" borderId="29" xfId="985" applyFont="1" applyFill="1" applyBorder="1" applyAlignment="1">
      <alignment horizontal="justify" vertical="center" wrapText="1"/>
    </xf>
    <xf numFmtId="0" fontId="3" fillId="0" borderId="8" xfId="985" applyFont="1" applyFill="1" applyBorder="1" applyAlignment="1">
      <alignment horizontal="justify" vertical="center" wrapText="1"/>
    </xf>
    <xf numFmtId="0" fontId="217" fillId="0" borderId="44" xfId="985" applyFont="1" applyFill="1" applyBorder="1" applyAlignment="1">
      <alignment horizontal="justify" vertical="center" wrapText="1"/>
    </xf>
    <xf numFmtId="3" fontId="3" fillId="0" borderId="8" xfId="2634" applyNumberFormat="1" applyFont="1" applyFill="1" applyBorder="1" applyAlignment="1">
      <alignment horizontal="justify" vertical="center" wrapText="1"/>
    </xf>
    <xf numFmtId="169" fontId="0" fillId="0" borderId="0" xfId="0" applyNumberFormat="1"/>
    <xf numFmtId="0" fontId="217" fillId="0" borderId="8" xfId="1039" quotePrefix="1" applyFont="1" applyFill="1" applyBorder="1" applyAlignment="1">
      <alignment horizontal="center" vertical="center" wrapText="1"/>
    </xf>
    <xf numFmtId="0" fontId="258" fillId="0" borderId="8" xfId="17299" applyFont="1" applyBorder="1" applyAlignment="1">
      <alignment horizontal="center" vertical="center" wrapText="1"/>
    </xf>
    <xf numFmtId="0" fontId="258" fillId="0" borderId="44" xfId="17299" applyFont="1" applyBorder="1" applyAlignment="1">
      <alignment horizontal="center" vertical="center"/>
    </xf>
    <xf numFmtId="0" fontId="258" fillId="0" borderId="44" xfId="17299" applyFont="1" applyBorder="1" applyAlignment="1">
      <alignment horizontal="left" vertical="center" wrapText="1"/>
    </xf>
    <xf numFmtId="275" fontId="258" fillId="0" borderId="44" xfId="549" applyNumberFormat="1" applyFont="1" applyBorder="1" applyAlignment="1">
      <alignment horizontal="right" vertical="center"/>
    </xf>
    <xf numFmtId="275" fontId="2" fillId="63" borderId="44" xfId="549" applyNumberFormat="1" applyFont="1" applyFill="1" applyBorder="1" applyAlignment="1">
      <alignment horizontal="right" vertical="center" wrapText="1"/>
    </xf>
    <xf numFmtId="0" fontId="217" fillId="0" borderId="44" xfId="17299" applyFont="1" applyBorder="1" applyAlignment="1">
      <alignment horizontal="center" vertical="center" wrapText="1"/>
    </xf>
    <xf numFmtId="3" fontId="2" fillId="63" borderId="58" xfId="1086" applyNumberFormat="1" applyFont="1" applyFill="1" applyBorder="1" applyAlignment="1">
      <alignment horizontal="center" vertical="center" wrapText="1"/>
    </xf>
    <xf numFmtId="0" fontId="2" fillId="0" borderId="8" xfId="984" applyFont="1" applyFill="1" applyBorder="1" applyAlignment="1">
      <alignment horizontal="center" vertical="center"/>
    </xf>
    <xf numFmtId="3" fontId="2" fillId="0" borderId="8" xfId="984" applyNumberFormat="1" applyFont="1" applyFill="1" applyBorder="1" applyAlignment="1">
      <alignment horizontal="justify" vertical="center" wrapText="1"/>
    </xf>
    <xf numFmtId="3" fontId="2" fillId="0" borderId="8" xfId="984" applyNumberFormat="1" applyFont="1" applyFill="1" applyBorder="1" applyAlignment="1">
      <alignment horizontal="right" vertical="center" wrapText="1"/>
    </xf>
    <xf numFmtId="0" fontId="2" fillId="0" borderId="8" xfId="984" applyFont="1" applyFill="1" applyBorder="1" applyAlignment="1">
      <alignment horizontal="justify" vertical="center" wrapText="1"/>
    </xf>
    <xf numFmtId="169" fontId="2" fillId="0" borderId="8" xfId="659" applyNumberFormat="1" applyFont="1" applyFill="1" applyBorder="1" applyAlignment="1">
      <alignment horizontal="right" vertical="center" wrapText="1"/>
    </xf>
    <xf numFmtId="0" fontId="3" fillId="0" borderId="8" xfId="984" applyFont="1" applyFill="1" applyBorder="1" applyAlignment="1">
      <alignment horizontal="center" vertical="center"/>
    </xf>
    <xf numFmtId="0" fontId="3" fillId="0" borderId="8" xfId="984" applyFont="1" applyFill="1" applyBorder="1" applyAlignment="1">
      <alignment horizontal="justify" vertical="center" wrapText="1"/>
    </xf>
    <xf numFmtId="3" fontId="3" fillId="0" borderId="8" xfId="984" applyNumberFormat="1" applyFont="1" applyFill="1" applyBorder="1" applyAlignment="1">
      <alignment horizontal="right" vertical="center"/>
    </xf>
    <xf numFmtId="0" fontId="2" fillId="0" borderId="8" xfId="984" applyFont="1" applyFill="1" applyBorder="1" applyAlignment="1">
      <alignment horizontal="center" vertical="center" wrapText="1"/>
    </xf>
    <xf numFmtId="0" fontId="3" fillId="0" borderId="8" xfId="984" applyFont="1" applyFill="1" applyBorder="1" applyAlignment="1">
      <alignment horizontal="center" vertical="center" wrapText="1"/>
    </xf>
    <xf numFmtId="0" fontId="3" fillId="0" borderId="8" xfId="984" applyNumberFormat="1" applyFont="1" applyFill="1" applyBorder="1" applyAlignment="1">
      <alignment horizontal="center" vertical="center" wrapText="1"/>
    </xf>
    <xf numFmtId="3" fontId="3" fillId="0" borderId="8" xfId="984" applyNumberFormat="1" applyFont="1" applyFill="1" applyBorder="1" applyAlignment="1">
      <alignment horizontal="center" wrapText="1"/>
    </xf>
    <xf numFmtId="3" fontId="3" fillId="0" borderId="8" xfId="984" applyNumberFormat="1" applyFont="1" applyFill="1" applyBorder="1" applyAlignment="1">
      <alignment horizontal="justify" vertical="center" wrapText="1"/>
    </xf>
    <xf numFmtId="3" fontId="3" fillId="0" borderId="8" xfId="984" applyNumberFormat="1" applyFont="1" applyFill="1" applyBorder="1" applyAlignment="1">
      <alignment horizontal="right" wrapText="1"/>
    </xf>
    <xf numFmtId="0" fontId="3" fillId="0" borderId="8" xfId="1060" applyFont="1" applyFill="1" applyBorder="1" applyAlignment="1">
      <alignment horizontal="justify" vertical="center" wrapText="1"/>
    </xf>
    <xf numFmtId="3" fontId="3" fillId="0" borderId="8" xfId="984" applyNumberFormat="1" applyFont="1" applyFill="1" applyBorder="1" applyAlignment="1">
      <alignment horizontal="right" vertical="center" wrapText="1"/>
    </xf>
    <xf numFmtId="0" fontId="2" fillId="0" borderId="8" xfId="984" quotePrefix="1" applyFont="1" applyFill="1" applyBorder="1" applyAlignment="1">
      <alignment horizontal="center" vertical="center"/>
    </xf>
    <xf numFmtId="0" fontId="2" fillId="0" borderId="8" xfId="988" applyFont="1" applyFill="1" applyBorder="1" applyAlignment="1">
      <alignment horizontal="justify" vertical="center" wrapText="1"/>
    </xf>
    <xf numFmtId="3" fontId="2" fillId="0" borderId="8" xfId="984" applyNumberFormat="1" applyFont="1" applyFill="1" applyBorder="1" applyAlignment="1">
      <alignment horizontal="right" vertical="center"/>
    </xf>
    <xf numFmtId="0" fontId="3" fillId="0" borderId="8" xfId="984" quotePrefix="1" applyFont="1" applyFill="1" applyBorder="1" applyAlignment="1">
      <alignment horizontal="center" vertical="center"/>
    </xf>
    <xf numFmtId="0" fontId="3" fillId="0" borderId="8" xfId="988" applyFont="1" applyFill="1" applyBorder="1" applyAlignment="1">
      <alignment horizontal="justify" vertical="center" wrapText="1"/>
    </xf>
    <xf numFmtId="0" fontId="217" fillId="0" borderId="8" xfId="984" applyFont="1" applyFill="1" applyBorder="1" applyAlignment="1">
      <alignment horizontal="justify" vertical="center" wrapText="1"/>
    </xf>
    <xf numFmtId="275" fontId="2" fillId="0" borderId="8" xfId="659" applyNumberFormat="1" applyFont="1" applyFill="1" applyBorder="1" applyAlignment="1">
      <alignment horizontal="justify" vertical="center" wrapText="1"/>
    </xf>
    <xf numFmtId="3" fontId="2" fillId="0" borderId="8" xfId="659" applyNumberFormat="1" applyFont="1" applyFill="1" applyBorder="1" applyAlignment="1">
      <alignment horizontal="right" vertical="center" wrapText="1"/>
    </xf>
    <xf numFmtId="3" fontId="2" fillId="0" borderId="8" xfId="988" applyNumberFormat="1" applyFont="1" applyFill="1" applyBorder="1" applyAlignment="1">
      <alignment horizontal="justify" vertical="center" wrapText="1"/>
    </xf>
    <xf numFmtId="3" fontId="3" fillId="0" borderId="8" xfId="988" applyNumberFormat="1" applyFont="1" applyFill="1" applyBorder="1" applyAlignment="1">
      <alignment horizontal="justify" vertical="center" wrapText="1"/>
    </xf>
    <xf numFmtId="169" fontId="3" fillId="0" borderId="8" xfId="659" applyNumberFormat="1" applyFont="1" applyFill="1" applyBorder="1" applyAlignment="1">
      <alignment horizontal="right" vertical="center" wrapText="1"/>
    </xf>
    <xf numFmtId="3" fontId="3" fillId="0" borderId="47" xfId="984" applyNumberFormat="1" applyFont="1" applyFill="1" applyBorder="1" applyAlignment="1">
      <alignment horizontal="right" vertical="center"/>
    </xf>
    <xf numFmtId="0" fontId="3" fillId="0" borderId="8" xfId="984" applyFont="1" applyFill="1" applyBorder="1" applyAlignment="1">
      <alignment vertical="center" wrapText="1"/>
    </xf>
    <xf numFmtId="0" fontId="2" fillId="0" borderId="8" xfId="984" applyFont="1" applyFill="1" applyBorder="1" applyAlignment="1">
      <alignment vertical="center" wrapText="1"/>
    </xf>
    <xf numFmtId="0" fontId="2" fillId="0" borderId="8" xfId="984" applyFont="1" applyFill="1" applyBorder="1" applyAlignment="1">
      <alignment vertical="center"/>
    </xf>
    <xf numFmtId="3" fontId="2" fillId="0" borderId="8" xfId="984" applyNumberFormat="1" applyFont="1" applyFill="1" applyBorder="1" applyAlignment="1">
      <alignment vertical="center" wrapText="1"/>
    </xf>
    <xf numFmtId="0" fontId="2" fillId="0" borderId="8" xfId="988" applyFont="1" applyFill="1" applyBorder="1" applyAlignment="1">
      <alignment horizontal="center" vertical="center" wrapText="1"/>
    </xf>
    <xf numFmtId="0" fontId="2" fillId="0" borderId="8" xfId="988" applyFont="1" applyFill="1" applyBorder="1" applyAlignment="1">
      <alignment vertical="center" wrapText="1"/>
    </xf>
    <xf numFmtId="0" fontId="2" fillId="0" borderId="8" xfId="988" quotePrefix="1" applyFont="1" applyFill="1" applyBorder="1" applyAlignment="1">
      <alignment horizontal="center" vertical="center" wrapText="1"/>
    </xf>
    <xf numFmtId="0" fontId="3" fillId="0" borderId="8" xfId="988" applyFont="1" applyFill="1" applyBorder="1" applyAlignment="1">
      <alignment vertical="center" wrapText="1"/>
    </xf>
    <xf numFmtId="0" fontId="2" fillId="0" borderId="44" xfId="984" applyFont="1" applyFill="1" applyBorder="1" applyAlignment="1">
      <alignment horizontal="center" vertical="center" wrapText="1"/>
    </xf>
    <xf numFmtId="3" fontId="2" fillId="0" borderId="44" xfId="984" applyNumberFormat="1" applyFont="1" applyFill="1" applyBorder="1" applyAlignment="1">
      <alignment vertical="center" wrapText="1"/>
    </xf>
    <xf numFmtId="3" fontId="2" fillId="0" borderId="44" xfId="984" applyNumberFormat="1" applyFont="1" applyFill="1" applyBorder="1" applyAlignment="1">
      <alignment horizontal="right" vertical="center" wrapText="1"/>
    </xf>
    <xf numFmtId="0" fontId="2" fillId="0" borderId="29" xfId="944" applyFont="1" applyBorder="1" applyAlignment="1">
      <alignment horizontal="center" vertical="center" wrapText="1"/>
    </xf>
    <xf numFmtId="0" fontId="3" fillId="0" borderId="8" xfId="3309" applyFont="1" applyFill="1" applyBorder="1" applyAlignment="1">
      <alignment horizontal="distributed" vertical="center" wrapText="1"/>
    </xf>
    <xf numFmtId="0" fontId="9" fillId="0" borderId="8" xfId="0" applyFont="1" applyBorder="1" applyAlignment="1">
      <alignment horizontal="center" vertical="center" wrapText="1"/>
    </xf>
    <xf numFmtId="3" fontId="3" fillId="0" borderId="8" xfId="984" applyNumberFormat="1" applyFont="1" applyFill="1" applyBorder="1" applyAlignment="1">
      <alignment horizontal="center" vertical="center" wrapText="1"/>
    </xf>
    <xf numFmtId="0" fontId="0" fillId="0" borderId="8" xfId="0" applyBorder="1" applyAlignment="1">
      <alignment horizontal="center"/>
    </xf>
    <xf numFmtId="169" fontId="0" fillId="0" borderId="8" xfId="0" applyNumberFormat="1" applyBorder="1"/>
    <xf numFmtId="169" fontId="0" fillId="0" borderId="44" xfId="0" applyNumberFormat="1" applyBorder="1"/>
    <xf numFmtId="169" fontId="0" fillId="0" borderId="58" xfId="549" applyNumberFormat="1" applyFont="1" applyBorder="1" applyAlignment="1">
      <alignment horizontal="center" vertical="center" wrapText="1"/>
    </xf>
    <xf numFmtId="169" fontId="0" fillId="0" borderId="58" xfId="549" applyNumberFormat="1" applyFont="1" applyBorder="1"/>
    <xf numFmtId="169" fontId="258" fillId="0" borderId="1" xfId="0" applyNumberFormat="1" applyFont="1" applyBorder="1" applyAlignment="1">
      <alignment horizontal="center" vertical="center" wrapText="1"/>
    </xf>
    <xf numFmtId="269" fontId="4" fillId="50" borderId="8" xfId="0" applyNumberFormat="1" applyFont="1" applyFill="1" applyBorder="1" applyAlignment="1">
      <alignment horizontal="left" vertical="center" wrapText="1"/>
    </xf>
    <xf numFmtId="0" fontId="3" fillId="0" borderId="44" xfId="3309" applyFont="1" applyFill="1" applyBorder="1" applyAlignment="1">
      <alignment horizontal="center" vertical="center"/>
    </xf>
    <xf numFmtId="0" fontId="3" fillId="0" borderId="44" xfId="3309" applyFont="1" applyFill="1" applyBorder="1" applyAlignment="1">
      <alignment horizontal="justify" vertical="center" wrapText="1"/>
    </xf>
    <xf numFmtId="3" fontId="3" fillId="0" borderId="44" xfId="13668" applyNumberFormat="1" applyFont="1" applyFill="1" applyBorder="1" applyAlignment="1">
      <alignment horizontal="right" vertical="center" wrapText="1"/>
    </xf>
    <xf numFmtId="3" fontId="3" fillId="0" borderId="8" xfId="2573" quotePrefix="1" applyNumberFormat="1" applyFont="1" applyFill="1" applyBorder="1" applyAlignment="1">
      <alignment horizontal="center" vertical="center" wrapText="1"/>
    </xf>
    <xf numFmtId="3" fontId="3" fillId="0" borderId="8" xfId="944" applyNumberFormat="1" applyFont="1" applyBorder="1" applyAlignment="1">
      <alignment vertical="center" wrapText="1"/>
    </xf>
    <xf numFmtId="3" fontId="217" fillId="0" borderId="8" xfId="3208" applyNumberFormat="1" applyFont="1" applyFill="1" applyBorder="1" applyAlignment="1">
      <alignment vertical="center" wrapText="1"/>
    </xf>
    <xf numFmtId="0" fontId="11" fillId="0" borderId="1" xfId="0" applyFont="1" applyFill="1" applyBorder="1" applyAlignment="1">
      <alignment horizontal="center" vertical="center" wrapText="1"/>
    </xf>
    <xf numFmtId="169" fontId="11" fillId="0" borderId="1" xfId="549" applyNumberFormat="1" applyFont="1" applyFill="1" applyBorder="1" applyAlignment="1">
      <alignment horizontal="center" vertical="center" wrapText="1"/>
    </xf>
    <xf numFmtId="0" fontId="2" fillId="0" borderId="1" xfId="3309" applyFont="1" applyFill="1" applyBorder="1" applyAlignment="1">
      <alignment horizontal="center" vertical="center" wrapText="1"/>
    </xf>
    <xf numFmtId="3" fontId="2" fillId="0" borderId="1" xfId="3309" applyNumberFormat="1" applyFont="1" applyFill="1" applyBorder="1" applyAlignment="1">
      <alignment horizontal="center" vertical="center" wrapText="1"/>
    </xf>
    <xf numFmtId="0" fontId="4" fillId="0" borderId="47" xfId="0" applyFont="1" applyFill="1" applyBorder="1" applyAlignment="1">
      <alignment horizontal="center"/>
    </xf>
    <xf numFmtId="0" fontId="4" fillId="0" borderId="47" xfId="0" applyFont="1" applyFill="1" applyBorder="1"/>
    <xf numFmtId="169" fontId="4" fillId="0" borderId="47" xfId="549" applyNumberFormat="1" applyFont="1" applyFill="1" applyBorder="1" applyAlignment="1">
      <alignment horizontal="right" vertical="center" wrapText="1"/>
    </xf>
    <xf numFmtId="49" fontId="11" fillId="0" borderId="8" xfId="0" applyNumberFormat="1" applyFont="1" applyFill="1" applyBorder="1" applyAlignment="1">
      <alignment horizontal="center" vertical="center" wrapText="1"/>
    </xf>
    <xf numFmtId="269" fontId="10" fillId="0" borderId="8" xfId="0" applyNumberFormat="1" applyFont="1" applyFill="1" applyBorder="1" applyAlignment="1">
      <alignment horizontal="left" vertical="center" wrapText="1"/>
    </xf>
    <xf numFmtId="0" fontId="3" fillId="0" borderId="47" xfId="985" applyFont="1" applyBorder="1" applyAlignment="1">
      <alignment horizontal="center" vertical="center" wrapText="1"/>
    </xf>
    <xf numFmtId="0" fontId="3" fillId="0" borderId="47" xfId="985" applyFont="1" applyFill="1" applyBorder="1" applyAlignment="1">
      <alignment horizontal="justify" vertical="center" wrapText="1"/>
    </xf>
    <xf numFmtId="0" fontId="3" fillId="0" borderId="47" xfId="985" applyFont="1" applyFill="1" applyBorder="1" applyAlignment="1">
      <alignment horizontal="center" vertical="center" wrapText="1"/>
    </xf>
    <xf numFmtId="0" fontId="4" fillId="0" borderId="47" xfId="0" applyFont="1" applyFill="1" applyBorder="1" applyAlignment="1">
      <alignment horizontal="center" vertical="center" wrapText="1"/>
    </xf>
    <xf numFmtId="3" fontId="4" fillId="0" borderId="29" xfId="0" applyNumberFormat="1" applyFont="1" applyFill="1" applyBorder="1" applyAlignment="1">
      <alignment horizontal="right" vertical="center" wrapText="1"/>
    </xf>
    <xf numFmtId="3" fontId="4" fillId="0" borderId="8" xfId="0" applyNumberFormat="1" applyFont="1" applyFill="1" applyBorder="1" applyAlignment="1">
      <alignment horizontal="right" vertical="center" wrapText="1"/>
    </xf>
    <xf numFmtId="3" fontId="4" fillId="0" borderId="47" xfId="0" applyNumberFormat="1" applyFont="1" applyFill="1" applyBorder="1" applyAlignment="1">
      <alignment horizontal="right" vertical="center" wrapText="1"/>
    </xf>
    <xf numFmtId="3" fontId="256" fillId="0" borderId="44" xfId="0" applyNumberFormat="1" applyFont="1" applyFill="1" applyBorder="1" applyAlignment="1">
      <alignment horizontal="right" vertical="center" wrapText="1"/>
    </xf>
    <xf numFmtId="0" fontId="3" fillId="0" borderId="44" xfId="0" applyFont="1" applyBorder="1" applyAlignment="1">
      <alignment horizontal="center" vertical="center"/>
    </xf>
    <xf numFmtId="0" fontId="2" fillId="0" borderId="29" xfId="1088" applyFont="1" applyBorder="1" applyAlignment="1">
      <alignment horizontal="center" vertical="center"/>
    </xf>
    <xf numFmtId="0" fontId="2" fillId="0" borderId="29" xfId="1088" applyFont="1" applyBorder="1" applyAlignment="1">
      <alignment horizontal="left" vertical="center" wrapText="1"/>
    </xf>
    <xf numFmtId="3" fontId="2" fillId="0" borderId="29" xfId="674" applyNumberFormat="1" applyFont="1" applyBorder="1" applyAlignment="1">
      <alignment horizontal="right" vertical="center"/>
    </xf>
    <xf numFmtId="3" fontId="3" fillId="0" borderId="8" xfId="946" applyNumberFormat="1" applyFont="1" applyBorder="1" applyAlignment="1">
      <alignment vertical="center"/>
    </xf>
    <xf numFmtId="3" fontId="4" fillId="0" borderId="8" xfId="3251" applyNumberFormat="1" applyFont="1" applyFill="1" applyBorder="1" applyAlignment="1">
      <alignment horizontal="center" vertical="center" wrapText="1"/>
    </xf>
    <xf numFmtId="3" fontId="11" fillId="0" borderId="44" xfId="3020" applyNumberFormat="1" applyFont="1" applyFill="1" applyBorder="1" applyAlignment="1">
      <alignment horizontal="center" vertical="center" wrapText="1"/>
    </xf>
    <xf numFmtId="3" fontId="5" fillId="63" borderId="58" xfId="1086" applyNumberFormat="1" applyFont="1" applyFill="1" applyBorder="1" applyAlignment="1">
      <alignment horizontal="center" vertical="center" wrapText="1"/>
    </xf>
    <xf numFmtId="49" fontId="2" fillId="0" borderId="58" xfId="3309" applyNumberFormat="1" applyFont="1" applyFill="1" applyBorder="1" applyAlignment="1">
      <alignment vertical="center" wrapText="1"/>
    </xf>
    <xf numFmtId="3" fontId="2" fillId="0" borderId="58" xfId="3309" applyNumberFormat="1" applyFont="1" applyFill="1" applyBorder="1" applyAlignment="1">
      <alignment horizontal="right" vertical="center" wrapText="1"/>
    </xf>
    <xf numFmtId="0" fontId="3" fillId="0" borderId="58" xfId="3020" applyFont="1" applyFill="1" applyBorder="1" applyAlignment="1">
      <alignment horizontal="center" vertical="center" wrapText="1"/>
    </xf>
    <xf numFmtId="3" fontId="5" fillId="63" borderId="58" xfId="1086" applyNumberFormat="1" applyFont="1" applyFill="1" applyBorder="1" applyAlignment="1">
      <alignment horizontal="left" vertical="center" wrapText="1"/>
    </xf>
    <xf numFmtId="0" fontId="3" fillId="0" borderId="44" xfId="3309" applyFont="1" applyFill="1" applyBorder="1" applyAlignment="1">
      <alignment horizontal="center" vertical="center" wrapText="1"/>
    </xf>
    <xf numFmtId="0" fontId="3" fillId="0" borderId="44" xfId="0" applyFont="1" applyFill="1" applyBorder="1" applyAlignment="1">
      <alignment vertical="center"/>
    </xf>
    <xf numFmtId="0" fontId="258" fillId="0" borderId="1" xfId="0" applyFont="1" applyBorder="1" applyAlignment="1">
      <alignment horizontal="center" vertical="center" wrapText="1"/>
    </xf>
    <xf numFmtId="0" fontId="3" fillId="63" borderId="0" xfId="0" applyFont="1" applyFill="1" applyAlignment="1">
      <alignment vertical="center"/>
    </xf>
    <xf numFmtId="169" fontId="3" fillId="63" borderId="8" xfId="566" applyNumberFormat="1" applyFont="1" applyFill="1" applyBorder="1" applyAlignment="1">
      <alignment horizontal="right" vertical="center" wrapText="1"/>
    </xf>
    <xf numFmtId="0" fontId="12" fillId="63" borderId="0" xfId="0" applyFont="1" applyFill="1" applyAlignment="1">
      <alignment vertical="center"/>
    </xf>
    <xf numFmtId="0" fontId="61" fillId="63" borderId="0" xfId="0" applyFont="1" applyFill="1" applyAlignment="1">
      <alignment horizontal="center" vertical="center"/>
    </xf>
    <xf numFmtId="0" fontId="61" fillId="63" borderId="0" xfId="0" applyFont="1" applyFill="1" applyAlignment="1">
      <alignment vertical="center"/>
    </xf>
    <xf numFmtId="169" fontId="61" fillId="63" borderId="0" xfId="566" applyNumberFormat="1" applyFont="1" applyFill="1" applyAlignment="1">
      <alignment vertical="center"/>
    </xf>
    <xf numFmtId="0" fontId="310" fillId="63" borderId="0" xfId="0" applyFont="1" applyFill="1" applyAlignment="1">
      <alignment vertical="center"/>
    </xf>
    <xf numFmtId="0" fontId="309" fillId="63" borderId="0" xfId="0" applyFont="1" applyFill="1" applyAlignment="1">
      <alignment horizontal="center" vertical="center"/>
    </xf>
    <xf numFmtId="0" fontId="309" fillId="63" borderId="0" xfId="0" applyFont="1" applyFill="1" applyAlignment="1">
      <alignment vertical="center"/>
    </xf>
    <xf numFmtId="0" fontId="311" fillId="63" borderId="0" xfId="0" applyFont="1" applyFill="1" applyAlignment="1">
      <alignment vertical="center"/>
    </xf>
    <xf numFmtId="169" fontId="310" fillId="0" borderId="0" xfId="0" applyNumberFormat="1" applyFont="1" applyFill="1" applyAlignment="1">
      <alignment vertical="center"/>
    </xf>
    <xf numFmtId="0" fontId="321" fillId="63" borderId="0" xfId="0" applyFont="1" applyFill="1" applyAlignment="1">
      <alignment vertical="center"/>
    </xf>
    <xf numFmtId="0" fontId="310" fillId="0" borderId="0" xfId="0" applyFont="1" applyFill="1" applyBorder="1" applyAlignment="1">
      <alignment vertical="center"/>
    </xf>
    <xf numFmtId="0" fontId="321" fillId="63" borderId="0" xfId="0" applyFont="1" applyFill="1" applyBorder="1" applyAlignment="1">
      <alignment vertical="center"/>
    </xf>
    <xf numFmtId="0" fontId="3" fillId="63" borderId="15" xfId="0" applyFont="1" applyFill="1" applyBorder="1" applyAlignment="1">
      <alignment horizontal="center" vertical="center"/>
    </xf>
    <xf numFmtId="0" fontId="3" fillId="63" borderId="0" xfId="0" applyFont="1" applyFill="1" applyBorder="1" applyAlignment="1">
      <alignment vertical="center"/>
    </xf>
    <xf numFmtId="169" fontId="3" fillId="63" borderId="0" xfId="566" applyNumberFormat="1" applyFont="1" applyFill="1" applyBorder="1" applyAlignment="1">
      <alignment vertical="center"/>
    </xf>
    <xf numFmtId="0" fontId="3" fillId="63" borderId="14" xfId="0" applyFont="1" applyFill="1" applyBorder="1" applyAlignment="1">
      <alignment horizontal="center" vertical="center"/>
    </xf>
    <xf numFmtId="0" fontId="3" fillId="63" borderId="7" xfId="0" applyFont="1" applyFill="1" applyBorder="1" applyAlignment="1">
      <alignment vertical="center"/>
    </xf>
    <xf numFmtId="169" fontId="3" fillId="63" borderId="7" xfId="566" applyNumberFormat="1" applyFont="1" applyFill="1" applyBorder="1" applyAlignment="1">
      <alignment vertical="center"/>
    </xf>
    <xf numFmtId="0" fontId="3" fillId="63" borderId="0" xfId="0" applyFont="1" applyFill="1" applyAlignment="1">
      <alignment horizontal="center" vertical="center"/>
    </xf>
    <xf numFmtId="169" fontId="3" fillId="63" borderId="0" xfId="566" applyNumberFormat="1" applyFont="1" applyFill="1" applyAlignment="1">
      <alignment vertical="center"/>
    </xf>
    <xf numFmtId="0" fontId="321" fillId="0" borderId="0" xfId="0" applyFont="1" applyFill="1" applyBorder="1" applyAlignment="1">
      <alignment vertical="center"/>
    </xf>
    <xf numFmtId="0" fontId="205" fillId="63" borderId="1" xfId="0" applyFont="1" applyFill="1" applyBorder="1" applyAlignment="1">
      <alignment horizontal="center" vertical="center" wrapText="1"/>
    </xf>
    <xf numFmtId="169" fontId="205" fillId="63" borderId="1" xfId="566" applyNumberFormat="1" applyFont="1" applyFill="1" applyBorder="1" applyAlignment="1">
      <alignment horizontal="right" vertical="center" wrapText="1"/>
    </xf>
    <xf numFmtId="269" fontId="10" fillId="0" borderId="29" xfId="0" applyNumberFormat="1" applyFont="1" applyFill="1" applyBorder="1" applyAlignment="1">
      <alignment horizontal="left" vertical="center" wrapText="1"/>
    </xf>
    <xf numFmtId="169" fontId="205" fillId="63" borderId="29" xfId="566" applyNumberFormat="1" applyFont="1" applyFill="1" applyBorder="1" applyAlignment="1">
      <alignment horizontal="right" vertical="center" wrapText="1"/>
    </xf>
    <xf numFmtId="169" fontId="205" fillId="63" borderId="8" xfId="566" applyNumberFormat="1" applyFont="1" applyFill="1" applyBorder="1" applyAlignment="1">
      <alignment horizontal="right" vertical="center" wrapText="1"/>
    </xf>
    <xf numFmtId="169" fontId="10" fillId="0" borderId="8" xfId="566" applyNumberFormat="1" applyFont="1" applyFill="1" applyBorder="1" applyAlignment="1">
      <alignment horizontal="right" vertical="center" wrapText="1"/>
    </xf>
    <xf numFmtId="0" fontId="10" fillId="0" borderId="8" xfId="0" applyFont="1" applyFill="1" applyBorder="1" applyAlignment="1">
      <alignment vertical="center" wrapText="1"/>
    </xf>
    <xf numFmtId="278" fontId="10" fillId="0" borderId="8" xfId="566" applyNumberFormat="1" applyFont="1" applyFill="1" applyBorder="1" applyAlignment="1">
      <alignment horizontal="right" vertical="center" wrapText="1"/>
    </xf>
    <xf numFmtId="169" fontId="10" fillId="62" borderId="8" xfId="566" applyNumberFormat="1" applyFont="1" applyFill="1" applyBorder="1" applyAlignment="1">
      <alignment horizontal="right" vertical="center" wrapText="1"/>
    </xf>
    <xf numFmtId="43" fontId="10" fillId="0" borderId="8" xfId="566" applyNumberFormat="1" applyFont="1" applyFill="1" applyBorder="1" applyAlignment="1">
      <alignment horizontal="right" vertical="center" wrapText="1"/>
    </xf>
    <xf numFmtId="169" fontId="10" fillId="0" borderId="8" xfId="566" applyNumberFormat="1" applyFont="1" applyFill="1" applyBorder="1" applyAlignment="1">
      <alignment vertical="center" wrapText="1"/>
    </xf>
    <xf numFmtId="169" fontId="10" fillId="62" borderId="8" xfId="566" applyNumberFormat="1" applyFont="1" applyFill="1" applyBorder="1" applyAlignment="1">
      <alignment vertical="center" wrapText="1"/>
    </xf>
    <xf numFmtId="169" fontId="205" fillId="0" borderId="8" xfId="566" applyNumberFormat="1" applyFont="1" applyFill="1" applyBorder="1" applyAlignment="1">
      <alignment horizontal="right" vertical="center" wrapText="1"/>
    </xf>
    <xf numFmtId="269" fontId="10" fillId="0" borderId="44" xfId="0" applyNumberFormat="1" applyFont="1" applyFill="1" applyBorder="1" applyAlignment="1">
      <alignment horizontal="left" vertical="center" wrapText="1"/>
    </xf>
    <xf numFmtId="169" fontId="205" fillId="0" borderId="44" xfId="566" applyNumberFormat="1" applyFont="1" applyFill="1" applyBorder="1" applyAlignment="1">
      <alignment horizontal="right" vertical="center" wrapText="1"/>
    </xf>
    <xf numFmtId="169" fontId="10" fillId="0" borderId="44" xfId="566" applyNumberFormat="1" applyFont="1" applyFill="1" applyBorder="1" applyAlignment="1">
      <alignment horizontal="right" vertical="center" wrapText="1"/>
    </xf>
    <xf numFmtId="0" fontId="10" fillId="0" borderId="44" xfId="0" applyFont="1" applyFill="1" applyBorder="1" applyAlignment="1">
      <alignment vertical="center" wrapText="1"/>
    </xf>
    <xf numFmtId="169" fontId="10" fillId="0" borderId="44" xfId="566" applyNumberFormat="1" applyFont="1" applyFill="1" applyBorder="1" applyAlignment="1">
      <alignment vertical="center" wrapText="1"/>
    </xf>
    <xf numFmtId="169" fontId="10" fillId="63" borderId="29" xfId="566" applyNumberFormat="1" applyFont="1" applyFill="1" applyBorder="1" applyAlignment="1">
      <alignment horizontal="right" vertical="center" wrapText="1"/>
    </xf>
    <xf numFmtId="169" fontId="10" fillId="63" borderId="8" xfId="566" applyNumberFormat="1" applyFont="1" applyFill="1" applyBorder="1" applyAlignment="1">
      <alignment horizontal="right" vertical="center" wrapText="1"/>
    </xf>
    <xf numFmtId="0" fontId="258" fillId="0" borderId="13" xfId="0" applyFont="1" applyBorder="1" applyAlignment="1">
      <alignment horizontal="center" vertical="center" wrapText="1"/>
    </xf>
    <xf numFmtId="0" fontId="258" fillId="0" borderId="13" xfId="0" applyFont="1" applyBorder="1" applyAlignment="1">
      <alignment horizontal="center" vertical="center"/>
    </xf>
    <xf numFmtId="0" fontId="245" fillId="0" borderId="8" xfId="987" applyFont="1" applyFill="1" applyBorder="1" applyAlignment="1">
      <alignment horizontal="center" vertical="center" wrapText="1"/>
    </xf>
    <xf numFmtId="0" fontId="2" fillId="0" borderId="8" xfId="0" applyFont="1" applyFill="1" applyBorder="1" applyAlignment="1">
      <alignment horizontal="left" vertical="center" wrapText="1"/>
    </xf>
    <xf numFmtId="0" fontId="9" fillId="0" borderId="8" xfId="987" applyFont="1" applyFill="1" applyBorder="1" applyAlignment="1">
      <alignment horizontal="center" vertical="center" wrapText="1"/>
    </xf>
    <xf numFmtId="0" fontId="9" fillId="63" borderId="8" xfId="987" applyFont="1" applyFill="1" applyBorder="1" applyAlignment="1">
      <alignment horizontal="center" vertical="center" wrapText="1"/>
    </xf>
    <xf numFmtId="0" fontId="3" fillId="63" borderId="8" xfId="0" applyFont="1" applyFill="1" applyBorder="1" applyAlignment="1">
      <alignment horizontal="left" vertical="center" wrapText="1"/>
    </xf>
    <xf numFmtId="3" fontId="2" fillId="63" borderId="8" xfId="0" applyNumberFormat="1" applyFont="1" applyFill="1" applyBorder="1" applyAlignment="1">
      <alignment horizontal="right" vertical="center" wrapText="1"/>
    </xf>
    <xf numFmtId="275" fontId="2" fillId="63" borderId="8" xfId="12010" applyNumberFormat="1" applyFont="1" applyFill="1" applyBorder="1" applyAlignment="1">
      <alignment horizontal="right" vertical="center" wrapText="1"/>
    </xf>
    <xf numFmtId="275" fontId="3" fillId="63" borderId="8" xfId="12010" applyNumberFormat="1" applyFont="1" applyFill="1" applyBorder="1" applyAlignment="1">
      <alignment horizontal="right" vertical="center" wrapText="1"/>
    </xf>
    <xf numFmtId="3" fontId="258" fillId="0" borderId="29" xfId="17299" applyNumberFormat="1" applyFont="1" applyBorder="1" applyAlignment="1">
      <alignment vertical="center" wrapText="1"/>
    </xf>
    <xf numFmtId="43" fontId="258" fillId="0" borderId="29" xfId="17302" applyNumberFormat="1" applyFont="1" applyBorder="1" applyAlignment="1">
      <alignment vertical="center" wrapText="1"/>
    </xf>
    <xf numFmtId="0" fontId="258" fillId="0" borderId="8" xfId="17299" applyFont="1" applyBorder="1" applyAlignment="1">
      <alignment horizontal="justify" vertical="center" wrapText="1"/>
    </xf>
    <xf numFmtId="0" fontId="217" fillId="0" borderId="8" xfId="17299" applyFont="1" applyBorder="1" applyAlignment="1">
      <alignment horizontal="center" vertical="center" wrapText="1"/>
    </xf>
    <xf numFmtId="0" fontId="322" fillId="0" borderId="0" xfId="0" applyFont="1" applyAlignment="1">
      <alignment vertical="center"/>
    </xf>
    <xf numFmtId="0" fontId="322" fillId="63" borderId="0" xfId="0" applyFont="1" applyFill="1" applyAlignment="1">
      <alignment vertical="center"/>
    </xf>
    <xf numFmtId="0" fontId="239" fillId="0" borderId="0" xfId="0" applyFont="1" applyAlignment="1">
      <alignment vertical="center"/>
    </xf>
    <xf numFmtId="0" fontId="323" fillId="63" borderId="1" xfId="0" applyFont="1" applyFill="1" applyBorder="1" applyAlignment="1">
      <alignment horizontal="center" vertical="center" wrapText="1"/>
    </xf>
    <xf numFmtId="0" fontId="323" fillId="0" borderId="1" xfId="0" applyFont="1" applyBorder="1" applyAlignment="1">
      <alignment horizontal="center" vertical="center" wrapText="1"/>
    </xf>
    <xf numFmtId="0" fontId="324" fillId="63" borderId="1" xfId="0" applyFont="1" applyFill="1" applyBorder="1" applyAlignment="1">
      <alignment horizontal="center" vertical="center"/>
    </xf>
    <xf numFmtId="169" fontId="324" fillId="63" borderId="12" xfId="0" applyNumberFormat="1" applyFont="1" applyFill="1" applyBorder="1" applyAlignment="1">
      <alignment horizontal="center" vertical="center" wrapText="1"/>
    </xf>
    <xf numFmtId="169" fontId="239" fillId="0" borderId="0" xfId="0" applyNumberFormat="1" applyFont="1" applyAlignment="1">
      <alignment vertical="center"/>
    </xf>
    <xf numFmtId="169" fontId="239" fillId="0" borderId="2" xfId="549" applyNumberFormat="1" applyFont="1" applyBorder="1" applyAlignment="1">
      <alignment vertical="center"/>
    </xf>
    <xf numFmtId="169" fontId="239" fillId="62" borderId="63" xfId="549" applyNumberFormat="1" applyFont="1" applyFill="1" applyBorder="1" applyAlignment="1">
      <alignment vertical="center"/>
    </xf>
    <xf numFmtId="169" fontId="239" fillId="0" borderId="0" xfId="549" applyNumberFormat="1" applyFont="1" applyAlignment="1">
      <alignment vertical="center"/>
    </xf>
    <xf numFmtId="169" fontId="239" fillId="62" borderId="2" xfId="549" applyNumberFormat="1" applyFont="1" applyFill="1" applyBorder="1" applyAlignment="1">
      <alignment vertical="center"/>
    </xf>
    <xf numFmtId="1" fontId="239" fillId="0" borderId="0" xfId="0" applyNumberFormat="1" applyFont="1" applyAlignment="1">
      <alignment vertical="center"/>
    </xf>
    <xf numFmtId="169" fontId="239" fillId="0" borderId="63" xfId="549" applyNumberFormat="1" applyFont="1" applyBorder="1" applyAlignment="1">
      <alignment vertical="center"/>
    </xf>
    <xf numFmtId="0" fontId="324" fillId="0" borderId="1" xfId="0" applyFont="1" applyBorder="1" applyAlignment="1">
      <alignment horizontal="center" vertical="center"/>
    </xf>
    <xf numFmtId="169" fontId="324" fillId="0" borderId="1" xfId="549" applyNumberFormat="1" applyFont="1" applyBorder="1" applyAlignment="1">
      <alignment vertical="center" wrapText="1"/>
    </xf>
    <xf numFmtId="169" fontId="13" fillId="0" borderId="0" xfId="549" applyNumberFormat="1" applyFont="1" applyAlignment="1">
      <alignment vertical="center"/>
    </xf>
    <xf numFmtId="169" fontId="13" fillId="0" borderId="0" xfId="0" applyNumberFormat="1" applyFont="1" applyAlignment="1">
      <alignment vertical="center"/>
    </xf>
    <xf numFmtId="0" fontId="239" fillId="0" borderId="8" xfId="0" applyFont="1" applyBorder="1" applyAlignment="1">
      <alignment horizontal="center" vertical="center"/>
    </xf>
    <xf numFmtId="0" fontId="239" fillId="0" borderId="8" xfId="0" applyFont="1" applyBorder="1" applyAlignment="1">
      <alignment horizontal="left" vertical="center"/>
    </xf>
    <xf numFmtId="0" fontId="324" fillId="0" borderId="44" xfId="0" applyFont="1" applyBorder="1" applyAlignment="1">
      <alignment horizontal="center" vertical="center" wrapText="1"/>
    </xf>
    <xf numFmtId="0" fontId="0" fillId="0" borderId="44" xfId="0" applyBorder="1" applyAlignment="1">
      <alignment horizontal="center"/>
    </xf>
    <xf numFmtId="0" fontId="3" fillId="0" borderId="44" xfId="0" applyFont="1" applyBorder="1" applyAlignment="1">
      <alignment horizontal="left" vertical="center" wrapText="1"/>
    </xf>
    <xf numFmtId="169" fontId="239" fillId="0" borderId="8" xfId="549" applyNumberFormat="1" applyFont="1" applyBorder="1" applyAlignment="1">
      <alignment horizontal="center" vertical="center"/>
    </xf>
    <xf numFmtId="169" fontId="239" fillId="63" borderId="8" xfId="549" applyNumberFormat="1" applyFont="1" applyFill="1" applyBorder="1" applyAlignment="1">
      <alignment horizontal="center" vertical="center"/>
    </xf>
    <xf numFmtId="0" fontId="324" fillId="63" borderId="44" xfId="0" applyFont="1" applyFill="1" applyBorder="1" applyAlignment="1">
      <alignment horizontal="center" vertical="center" wrapText="1"/>
    </xf>
    <xf numFmtId="169" fontId="217" fillId="0" borderId="44" xfId="549" applyNumberFormat="1" applyFont="1" applyBorder="1" applyAlignment="1">
      <alignment horizontal="center" vertical="center" wrapText="1"/>
    </xf>
    <xf numFmtId="0" fontId="219" fillId="0" borderId="44" xfId="0" applyFont="1" applyBorder="1" applyAlignment="1">
      <alignment horizontal="center" vertical="center" wrapText="1"/>
    </xf>
    <xf numFmtId="0" fontId="324" fillId="63" borderId="29" xfId="0" applyFont="1" applyFill="1" applyBorder="1" applyAlignment="1">
      <alignment horizontal="center" vertical="center"/>
    </xf>
    <xf numFmtId="0" fontId="323" fillId="63" borderId="29" xfId="0" applyFont="1" applyFill="1" applyBorder="1" applyAlignment="1">
      <alignment horizontal="center" vertical="center"/>
    </xf>
    <xf numFmtId="169" fontId="2" fillId="0" borderId="29" xfId="549" applyNumberFormat="1" applyFont="1" applyBorder="1" applyAlignment="1">
      <alignment horizontal="center" vertical="center"/>
    </xf>
    <xf numFmtId="0" fontId="245" fillId="0" borderId="58" xfId="0" applyFont="1" applyFill="1" applyBorder="1" applyAlignment="1">
      <alignment horizontal="center" vertical="center"/>
    </xf>
    <xf numFmtId="0" fontId="245" fillId="0" borderId="58" xfId="0" applyFont="1" applyFill="1" applyBorder="1" applyAlignment="1">
      <alignment vertical="center" wrapText="1"/>
    </xf>
    <xf numFmtId="3" fontId="245" fillId="0" borderId="58" xfId="3247" applyNumberFormat="1" applyFont="1" applyFill="1" applyBorder="1" applyAlignment="1">
      <alignment horizontal="right" vertical="center"/>
    </xf>
    <xf numFmtId="0" fontId="251" fillId="0" borderId="17" xfId="0" applyFont="1" applyBorder="1" applyAlignment="1">
      <alignment vertical="center" wrapText="1"/>
    </xf>
    <xf numFmtId="0" fontId="9" fillId="0" borderId="44" xfId="0" applyFont="1" applyBorder="1" applyAlignment="1">
      <alignment horizontal="center" vertical="center"/>
    </xf>
    <xf numFmtId="0" fontId="247" fillId="0" borderId="44" xfId="0" applyFont="1" applyBorder="1" applyAlignment="1">
      <alignment vertical="center" wrapText="1"/>
    </xf>
    <xf numFmtId="3" fontId="3" fillId="0" borderId="44" xfId="549" applyNumberFormat="1" applyFont="1" applyBorder="1" applyAlignment="1">
      <alignment horizontal="right" vertical="center"/>
    </xf>
    <xf numFmtId="0" fontId="2" fillId="0" borderId="1" xfId="0" applyFont="1" applyFill="1" applyBorder="1" applyAlignment="1">
      <alignment horizontal="center" vertical="center" wrapText="1"/>
    </xf>
    <xf numFmtId="0" fontId="2" fillId="0" borderId="8" xfId="2985" applyFont="1" applyFill="1" applyBorder="1" applyAlignment="1">
      <alignment horizontal="left" vertical="center"/>
    </xf>
    <xf numFmtId="3" fontId="2" fillId="0" borderId="8" xfId="2634" applyNumberFormat="1" applyFont="1" applyFill="1" applyBorder="1" applyAlignment="1">
      <alignment horizontal="left" vertical="center" wrapText="1"/>
    </xf>
    <xf numFmtId="3" fontId="3" fillId="0" borderId="8" xfId="17310" applyNumberFormat="1" applyFont="1" applyFill="1" applyBorder="1" applyAlignment="1">
      <alignment horizontal="right" vertical="center" wrapText="1"/>
    </xf>
    <xf numFmtId="0" fontId="3" fillId="0" borderId="8" xfId="17310" applyFont="1" applyFill="1" applyBorder="1" applyAlignment="1">
      <alignment horizontal="justify" vertical="center"/>
    </xf>
    <xf numFmtId="3" fontId="3" fillId="0" borderId="8" xfId="2634" applyNumberFormat="1" applyFont="1" applyFill="1" applyBorder="1" applyAlignment="1">
      <alignment horizontal="justify" vertical="center"/>
    </xf>
    <xf numFmtId="0" fontId="3" fillId="0" borderId="8" xfId="2634" applyNumberFormat="1" applyFont="1" applyFill="1" applyBorder="1" applyAlignment="1">
      <alignment horizontal="justify" vertical="center"/>
    </xf>
    <xf numFmtId="0" fontId="3" fillId="0" borderId="8" xfId="17310" applyNumberFormat="1" applyFont="1" applyFill="1" applyBorder="1" applyAlignment="1">
      <alignment horizontal="justify" vertical="center"/>
    </xf>
    <xf numFmtId="3" fontId="2" fillId="0" borderId="8" xfId="17311" applyNumberFormat="1" applyFont="1" applyFill="1" applyBorder="1" applyAlignment="1">
      <alignment horizontal="justify" vertical="center"/>
    </xf>
    <xf numFmtId="0" fontId="3" fillId="0" borderId="8" xfId="2634" applyFont="1" applyFill="1" applyBorder="1" applyAlignment="1">
      <alignment horizontal="justify" vertical="center"/>
    </xf>
    <xf numFmtId="3" fontId="3" fillId="0" borderId="8" xfId="17311" applyNumberFormat="1" applyFont="1" applyFill="1" applyBorder="1" applyAlignment="1">
      <alignment horizontal="justify" vertical="center"/>
    </xf>
    <xf numFmtId="3" fontId="2" fillId="0" borderId="8" xfId="2634" applyNumberFormat="1" applyFont="1" applyFill="1" applyBorder="1" applyAlignment="1">
      <alignment horizontal="justify" vertical="center"/>
    </xf>
    <xf numFmtId="3" fontId="3" fillId="0" borderId="47" xfId="2634" applyNumberFormat="1" applyFont="1" applyFill="1" applyBorder="1" applyAlignment="1">
      <alignment horizontal="justify" vertical="center"/>
    </xf>
    <xf numFmtId="3" fontId="2" fillId="0" borderId="44" xfId="2634" applyNumberFormat="1" applyFont="1" applyFill="1" applyBorder="1" applyAlignment="1">
      <alignment horizontal="justify" vertical="center"/>
    </xf>
    <xf numFmtId="0" fontId="2" fillId="0" borderId="29" xfId="0" applyFont="1" applyBorder="1" applyAlignment="1">
      <alignment horizontal="center" vertical="center" wrapText="1"/>
    </xf>
    <xf numFmtId="3" fontId="2" fillId="0" borderId="29" xfId="3208" applyNumberFormat="1" applyFont="1" applyFill="1" applyBorder="1" applyAlignment="1">
      <alignment horizontal="right" vertical="center" wrapText="1"/>
    </xf>
    <xf numFmtId="0" fontId="3" fillId="0" borderId="44" xfId="0" applyFont="1" applyBorder="1" applyAlignment="1">
      <alignment horizontal="center" vertical="center" wrapText="1"/>
    </xf>
    <xf numFmtId="0" fontId="3" fillId="0" borderId="44" xfId="0" quotePrefix="1" applyFont="1" applyBorder="1" applyAlignment="1">
      <alignment horizontal="justify" vertical="center" wrapText="1"/>
    </xf>
    <xf numFmtId="3" fontId="3" fillId="0" borderId="44" xfId="3208" applyNumberFormat="1" applyFont="1" applyFill="1" applyBorder="1" applyAlignment="1">
      <alignment vertical="center" wrapText="1"/>
    </xf>
    <xf numFmtId="0" fontId="3" fillId="0" borderId="0" xfId="17312"/>
    <xf numFmtId="0" fontId="3" fillId="0" borderId="0" xfId="17312" applyAlignment="1">
      <alignment horizontal="center" vertical="center" wrapText="1"/>
    </xf>
    <xf numFmtId="0" fontId="3" fillId="0" borderId="0" xfId="17312" applyAlignment="1">
      <alignment vertical="center" wrapText="1"/>
    </xf>
    <xf numFmtId="0" fontId="61" fillId="0" borderId="0" xfId="17312" applyFont="1"/>
    <xf numFmtId="0" fontId="259" fillId="0" borderId="29" xfId="17312" applyFont="1" applyBorder="1" applyAlignment="1">
      <alignment horizontal="center" vertical="center" wrapText="1"/>
    </xf>
    <xf numFmtId="3" fontId="259" fillId="0" borderId="29" xfId="17312" applyNumberFormat="1" applyFont="1" applyBorder="1" applyAlignment="1">
      <alignment horizontal="right" vertical="center" wrapText="1"/>
    </xf>
    <xf numFmtId="0" fontId="256" fillId="0" borderId="8" xfId="17312" applyFont="1" applyBorder="1" applyAlignment="1">
      <alignment horizontal="center" vertical="center" wrapText="1"/>
    </xf>
    <xf numFmtId="3" fontId="256" fillId="0" borderId="8" xfId="17312" applyNumberFormat="1" applyFont="1" applyBorder="1" applyAlignment="1">
      <alignment horizontal="left" vertical="center" wrapText="1"/>
    </xf>
    <xf numFmtId="3" fontId="4" fillId="0" borderId="8" xfId="17312" applyNumberFormat="1" applyFont="1" applyBorder="1" applyAlignment="1">
      <alignment vertical="center" wrapText="1"/>
    </xf>
    <xf numFmtId="3" fontId="256" fillId="0" borderId="8" xfId="17312" applyNumberFormat="1" applyFont="1" applyBorder="1" applyAlignment="1">
      <alignment horizontal="right" vertical="center" wrapText="1"/>
    </xf>
    <xf numFmtId="169" fontId="256" fillId="0" borderId="8" xfId="568" applyNumberFormat="1" applyFont="1" applyBorder="1" applyAlignment="1">
      <alignment horizontal="right" vertical="center" wrapText="1"/>
    </xf>
    <xf numFmtId="3" fontId="256" fillId="0" borderId="44" xfId="17312" applyNumberFormat="1" applyFont="1" applyBorder="1" applyAlignment="1">
      <alignment horizontal="left" vertical="center" wrapText="1"/>
    </xf>
    <xf numFmtId="3" fontId="4" fillId="0" borderId="44" xfId="17312" applyNumberFormat="1" applyFont="1" applyBorder="1" applyAlignment="1">
      <alignment vertical="center" wrapText="1"/>
    </xf>
    <xf numFmtId="0" fontId="4" fillId="0" borderId="8" xfId="17312" applyFont="1" applyBorder="1" applyAlignment="1">
      <alignment horizontal="center"/>
    </xf>
    <xf numFmtId="0" fontId="4" fillId="0" borderId="44" xfId="17312" applyFont="1" applyBorder="1" applyAlignment="1">
      <alignment horizontal="center"/>
    </xf>
    <xf numFmtId="169" fontId="2" fillId="63" borderId="65" xfId="566" applyNumberFormat="1" applyFont="1" applyFill="1" applyBorder="1" applyAlignment="1">
      <alignment horizontal="right" vertical="center"/>
    </xf>
    <xf numFmtId="0" fontId="2" fillId="0" borderId="65" xfId="0" applyFont="1" applyFill="1" applyBorder="1" applyAlignment="1">
      <alignment horizontal="center" vertical="center"/>
    </xf>
    <xf numFmtId="0" fontId="2" fillId="0" borderId="65" xfId="0" applyFont="1" applyFill="1" applyBorder="1" applyAlignment="1">
      <alignment vertical="center"/>
    </xf>
    <xf numFmtId="3" fontId="4" fillId="0" borderId="29" xfId="1088" applyNumberFormat="1" applyFont="1" applyBorder="1" applyAlignment="1">
      <alignment vertical="center"/>
    </xf>
    <xf numFmtId="3" fontId="4" fillId="0" borderId="8" xfId="1088" applyNumberFormat="1" applyFont="1" applyBorder="1" applyAlignment="1">
      <alignment vertical="center"/>
    </xf>
    <xf numFmtId="0" fontId="4" fillId="0" borderId="8" xfId="1088" applyFont="1" applyBorder="1" applyAlignment="1">
      <alignment vertical="center"/>
    </xf>
    <xf numFmtId="0" fontId="3" fillId="0" borderId="8" xfId="1088" applyFont="1" applyBorder="1" applyAlignment="1">
      <alignment vertical="center"/>
    </xf>
    <xf numFmtId="0" fontId="3" fillId="0" borderId="8" xfId="1088" applyFont="1" applyBorder="1"/>
    <xf numFmtId="0" fontId="3" fillId="0" borderId="44" xfId="1088" applyFont="1" applyBorder="1" applyAlignment="1">
      <alignment vertical="center"/>
    </xf>
    <xf numFmtId="0" fontId="256" fillId="0" borderId="0" xfId="985" applyFont="1"/>
    <xf numFmtId="0" fontId="256" fillId="63" borderId="0" xfId="985" applyFont="1" applyFill="1"/>
    <xf numFmtId="0" fontId="256" fillId="63" borderId="0" xfId="0" applyFont="1" applyFill="1"/>
    <xf numFmtId="0" fontId="256" fillId="0" borderId="0" xfId="985" applyFont="1" applyAlignment="1">
      <alignment horizontal="center" vertical="center" wrapText="1"/>
    </xf>
    <xf numFmtId="0" fontId="256" fillId="0" borderId="0" xfId="985" applyFont="1" applyAlignment="1">
      <alignment horizontal="center"/>
    </xf>
    <xf numFmtId="3" fontId="256" fillId="0" borderId="0" xfId="985" applyNumberFormat="1" applyFont="1" applyAlignment="1">
      <alignment horizontal="center" vertical="center"/>
    </xf>
    <xf numFmtId="0" fontId="256" fillId="0" borderId="0" xfId="985" applyFont="1" applyAlignment="1">
      <alignment horizontal="center" vertical="center"/>
    </xf>
    <xf numFmtId="0" fontId="256" fillId="63" borderId="0" xfId="985" applyFont="1" applyFill="1" applyAlignment="1">
      <alignment horizontal="center" vertical="center"/>
    </xf>
    <xf numFmtId="3" fontId="217" fillId="0" borderId="0" xfId="985" applyNumberFormat="1" applyFont="1"/>
    <xf numFmtId="0" fontId="217" fillId="63" borderId="0" xfId="985" applyFont="1" applyFill="1"/>
    <xf numFmtId="0" fontId="217" fillId="63" borderId="0" xfId="0" applyFont="1" applyFill="1"/>
    <xf numFmtId="300" fontId="258" fillId="63" borderId="0" xfId="985" applyNumberFormat="1" applyFont="1" applyFill="1"/>
    <xf numFmtId="0" fontId="258" fillId="63" borderId="0" xfId="0" applyFont="1" applyFill="1"/>
    <xf numFmtId="0" fontId="259" fillId="0" borderId="0" xfId="0" applyFont="1" applyAlignment="1">
      <alignment horizontal="center" vertical="center"/>
    </xf>
    <xf numFmtId="0" fontId="259" fillId="63" borderId="0" xfId="0" applyFont="1" applyFill="1" applyAlignment="1">
      <alignment horizontal="center" vertical="center"/>
    </xf>
    <xf numFmtId="300" fontId="259" fillId="0" borderId="0" xfId="985" applyNumberFormat="1" applyFont="1"/>
    <xf numFmtId="300" fontId="259" fillId="63" borderId="0" xfId="985" applyNumberFormat="1" applyFont="1" applyFill="1"/>
    <xf numFmtId="0" fontId="259" fillId="63" borderId="0" xfId="0" applyFont="1" applyFill="1"/>
    <xf numFmtId="0" fontId="256" fillId="0" borderId="0" xfId="0" applyFont="1" applyFill="1"/>
    <xf numFmtId="0" fontId="256" fillId="0" borderId="64" xfId="985" applyFont="1" applyBorder="1" applyAlignment="1">
      <alignment horizontal="center" vertical="center" wrapText="1"/>
    </xf>
    <xf numFmtId="3" fontId="259" fillId="0" borderId="64" xfId="985" applyNumberFormat="1" applyFont="1" applyBorder="1" applyAlignment="1">
      <alignment horizontal="center" vertical="center" wrapText="1"/>
    </xf>
    <xf numFmtId="0" fontId="259" fillId="0" borderId="64" xfId="985" applyFont="1" applyBorder="1" applyAlignment="1">
      <alignment horizontal="center" vertical="center" wrapText="1"/>
    </xf>
    <xf numFmtId="300" fontId="259" fillId="0" borderId="64" xfId="985" applyNumberFormat="1" applyFont="1" applyBorder="1" applyAlignment="1">
      <alignment horizontal="center" vertical="center"/>
    </xf>
    <xf numFmtId="0" fontId="256" fillId="0" borderId="64" xfId="985" applyFont="1" applyFill="1" applyBorder="1" applyAlignment="1">
      <alignment horizontal="center" vertical="center" wrapText="1"/>
    </xf>
    <xf numFmtId="0" fontId="256" fillId="0" borderId="64" xfId="0" applyFont="1" applyFill="1" applyBorder="1" applyAlignment="1">
      <alignment horizontal="justify" vertical="center" wrapText="1"/>
    </xf>
    <xf numFmtId="0" fontId="256" fillId="0" borderId="64" xfId="0" applyFont="1" applyFill="1" applyBorder="1" applyAlignment="1">
      <alignment horizontal="center" vertical="center" wrapText="1"/>
    </xf>
    <xf numFmtId="3" fontId="256" fillId="0" borderId="64" xfId="0" applyNumberFormat="1" applyFont="1" applyFill="1" applyBorder="1" applyAlignment="1">
      <alignment horizontal="center" vertical="center"/>
    </xf>
    <xf numFmtId="3" fontId="256" fillId="0" borderId="64" xfId="0" applyNumberFormat="1" applyFont="1" applyFill="1" applyBorder="1" applyAlignment="1">
      <alignment horizontal="center" vertical="center" wrapText="1"/>
    </xf>
    <xf numFmtId="0" fontId="256" fillId="0" borderId="64" xfId="0" applyFont="1" applyFill="1" applyBorder="1" applyAlignment="1">
      <alignment horizontal="justify" vertical="center"/>
    </xf>
    <xf numFmtId="0" fontId="259" fillId="0" borderId="0" xfId="0" applyFont="1" applyFill="1"/>
    <xf numFmtId="0" fontId="258" fillId="0" borderId="0" xfId="0" applyFont="1" applyFill="1" applyBorder="1" applyAlignment="1">
      <alignment horizontal="center" vertical="center" wrapText="1"/>
    </xf>
    <xf numFmtId="0" fontId="258" fillId="0" borderId="0" xfId="0" applyFont="1" applyFill="1" applyBorder="1"/>
    <xf numFmtId="0" fontId="258" fillId="0" borderId="0" xfId="0" applyFont="1" applyFill="1" applyBorder="1" applyAlignment="1">
      <alignment horizontal="center"/>
    </xf>
    <xf numFmtId="3" fontId="258" fillId="0" borderId="0" xfId="0" applyNumberFormat="1" applyFont="1" applyFill="1" applyBorder="1" applyAlignment="1">
      <alignment horizontal="center" vertical="center"/>
    </xf>
    <xf numFmtId="0" fontId="258" fillId="0" borderId="0" xfId="0" applyFont="1" applyFill="1" applyBorder="1" applyAlignment="1">
      <alignment horizontal="center" vertical="center"/>
    </xf>
    <xf numFmtId="0" fontId="258" fillId="0" borderId="0" xfId="0" applyFont="1" applyFill="1"/>
    <xf numFmtId="0" fontId="254" fillId="0" borderId="12" xfId="985" applyFont="1" applyFill="1" applyBorder="1" applyAlignment="1">
      <alignment horizontal="center" vertical="center" wrapText="1"/>
    </xf>
    <xf numFmtId="0" fontId="326" fillId="0" borderId="0" xfId="0" applyFont="1" applyFill="1"/>
    <xf numFmtId="0" fontId="326" fillId="0" borderId="0" xfId="0" applyFont="1" applyFill="1" applyAlignment="1">
      <alignment horizontal="center"/>
    </xf>
    <xf numFmtId="3" fontId="326" fillId="0" borderId="0" xfId="0" applyNumberFormat="1" applyFont="1" applyFill="1" applyAlignment="1">
      <alignment horizontal="center" vertical="center"/>
    </xf>
    <xf numFmtId="0" fontId="326" fillId="0" borderId="0" xfId="0" applyFont="1" applyFill="1" applyAlignment="1">
      <alignment horizontal="center" vertical="center"/>
    </xf>
    <xf numFmtId="3" fontId="256" fillId="0" borderId="64" xfId="985" applyNumberFormat="1" applyFont="1" applyFill="1" applyBorder="1" applyAlignment="1">
      <alignment horizontal="center" vertical="center"/>
    </xf>
    <xf numFmtId="3" fontId="256" fillId="0" borderId="64" xfId="985" applyNumberFormat="1" applyFont="1" applyFill="1" applyBorder="1" applyAlignment="1">
      <alignment horizontal="center" vertical="center" wrapText="1"/>
    </xf>
    <xf numFmtId="300" fontId="256" fillId="0" borderId="0" xfId="985" applyNumberFormat="1" applyFont="1" applyFill="1"/>
    <xf numFmtId="0" fontId="254" fillId="0" borderId="64" xfId="0" applyFont="1" applyFill="1" applyBorder="1" applyAlignment="1">
      <alignment horizontal="justify" vertical="center" wrapText="1"/>
    </xf>
    <xf numFmtId="0" fontId="254" fillId="0" borderId="64" xfId="0" applyFont="1" applyFill="1" applyBorder="1" applyAlignment="1">
      <alignment horizontal="center" vertical="center" wrapText="1"/>
    </xf>
    <xf numFmtId="0" fontId="254" fillId="0" borderId="64" xfId="0" applyFont="1" applyFill="1" applyBorder="1" applyAlignment="1">
      <alignment horizontal="justify" vertical="center"/>
    </xf>
    <xf numFmtId="0" fontId="254" fillId="0" borderId="64" xfId="0" applyFont="1" applyFill="1" applyBorder="1" applyAlignment="1">
      <alignment horizontal="center" vertical="center"/>
    </xf>
    <xf numFmtId="3" fontId="254" fillId="0" borderId="64" xfId="985" applyNumberFormat="1" applyFont="1" applyFill="1" applyBorder="1" applyAlignment="1">
      <alignment horizontal="center" vertical="center"/>
    </xf>
    <xf numFmtId="300" fontId="254" fillId="0" borderId="0" xfId="985" applyNumberFormat="1" applyFont="1" applyFill="1"/>
    <xf numFmtId="0" fontId="254" fillId="0" borderId="0" xfId="0" applyFont="1" applyFill="1"/>
    <xf numFmtId="3" fontId="254" fillId="0" borderId="64" xfId="0" applyNumberFormat="1" applyFont="1" applyFill="1" applyBorder="1" applyAlignment="1">
      <alignment horizontal="center" vertical="center"/>
    </xf>
    <xf numFmtId="0" fontId="256" fillId="0" borderId="0" xfId="0" applyFont="1" applyFill="1" applyAlignment="1">
      <alignment horizontal="center" vertical="center" wrapText="1"/>
    </xf>
    <xf numFmtId="0" fontId="256" fillId="0" borderId="64" xfId="0" applyFont="1" applyFill="1" applyBorder="1"/>
    <xf numFmtId="0" fontId="256" fillId="0" borderId="64" xfId="0" applyFont="1" applyFill="1" applyBorder="1" applyAlignment="1">
      <alignment horizontal="center"/>
    </xf>
    <xf numFmtId="0" fontId="256" fillId="0" borderId="64" xfId="0" applyFont="1" applyFill="1" applyBorder="1" applyAlignment="1">
      <alignment horizontal="center" vertical="center"/>
    </xf>
    <xf numFmtId="0" fontId="256" fillId="0" borderId="0" xfId="0" applyFont="1" applyFill="1" applyAlignment="1">
      <alignment horizontal="center"/>
    </xf>
    <xf numFmtId="3" fontId="256" fillId="0" borderId="0" xfId="0" applyNumberFormat="1" applyFont="1" applyFill="1" applyAlignment="1">
      <alignment horizontal="center" vertical="center"/>
    </xf>
    <xf numFmtId="0" fontId="256" fillId="0" borderId="0" xfId="0" applyFont="1" applyFill="1" applyAlignment="1">
      <alignment horizontal="center" vertical="center"/>
    </xf>
    <xf numFmtId="0" fontId="3" fillId="0" borderId="8" xfId="937" applyFont="1" applyFill="1" applyBorder="1" applyAlignment="1">
      <alignment horizontal="center" vertical="center" wrapText="1"/>
    </xf>
    <xf numFmtId="0" fontId="3" fillId="0" borderId="44" xfId="944" applyFont="1" applyFill="1" applyBorder="1" applyAlignment="1">
      <alignment horizontal="center" vertical="center" wrapText="1"/>
    </xf>
    <xf numFmtId="0" fontId="3" fillId="0" borderId="44" xfId="944" applyFont="1" applyFill="1" applyBorder="1" applyAlignment="1">
      <alignment vertical="center" wrapText="1"/>
    </xf>
    <xf numFmtId="0" fontId="3" fillId="0" borderId="44" xfId="937" applyFont="1" applyFill="1" applyBorder="1" applyAlignment="1">
      <alignment horizontal="center" vertical="center" wrapText="1"/>
    </xf>
    <xf numFmtId="3" fontId="3" fillId="0" borderId="44" xfId="0" applyNumberFormat="1" applyFont="1" applyFill="1" applyBorder="1" applyAlignment="1">
      <alignment vertical="center" wrapText="1"/>
    </xf>
    <xf numFmtId="3" fontId="3" fillId="0" borderId="44" xfId="944" applyNumberFormat="1" applyFont="1" applyFill="1" applyBorder="1" applyAlignment="1">
      <alignment vertical="center" wrapText="1"/>
    </xf>
    <xf numFmtId="0" fontId="3" fillId="0" borderId="44" xfId="944" applyFont="1" applyBorder="1" applyAlignment="1">
      <alignment horizontal="center" vertical="center" wrapText="1"/>
    </xf>
    <xf numFmtId="0" fontId="3" fillId="0" borderId="44" xfId="944" applyFont="1" applyFill="1" applyBorder="1" applyAlignment="1">
      <alignment horizontal="justify" vertical="center" wrapText="1"/>
    </xf>
    <xf numFmtId="300" fontId="254" fillId="63" borderId="0" xfId="985" applyNumberFormat="1" applyFont="1" applyFill="1"/>
    <xf numFmtId="0" fontId="254" fillId="63" borderId="0" xfId="0" applyFont="1" applyFill="1"/>
    <xf numFmtId="0" fontId="3" fillId="0" borderId="0" xfId="1039" quotePrefix="1"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right" vertical="center" wrapText="1"/>
    </xf>
    <xf numFmtId="0" fontId="3" fillId="0" borderId="8" xfId="0" applyFont="1" applyFill="1" applyBorder="1" applyAlignment="1">
      <alignment horizontal="distributed" vertical="justify"/>
    </xf>
    <xf numFmtId="0" fontId="3" fillId="0" borderId="8" xfId="0" applyFont="1" applyFill="1" applyBorder="1" applyAlignment="1">
      <alignment horizontal="distributed" vertical="center" wrapText="1"/>
    </xf>
    <xf numFmtId="3" fontId="4" fillId="0" borderId="8" xfId="2987" applyNumberFormat="1" applyFont="1" applyFill="1" applyBorder="1" applyAlignment="1">
      <alignment horizontal="justify" vertical="center" wrapText="1"/>
    </xf>
    <xf numFmtId="3" fontId="3" fillId="68" borderId="8" xfId="2573" applyNumberFormat="1" applyFont="1" applyFill="1" applyBorder="1" applyAlignment="1">
      <alignment horizontal="center" vertical="center" wrapText="1"/>
    </xf>
    <xf numFmtId="3" fontId="3" fillId="68" borderId="8" xfId="2572" applyNumberFormat="1" applyFont="1" applyFill="1" applyBorder="1" applyAlignment="1">
      <alignment horizontal="center" vertical="center" wrapText="1"/>
    </xf>
    <xf numFmtId="3" fontId="260" fillId="0" borderId="0" xfId="0" applyNumberFormat="1" applyFont="1" applyAlignment="1">
      <alignment horizontal="right"/>
    </xf>
    <xf numFmtId="3" fontId="3" fillId="63" borderId="64" xfId="17308" applyNumberFormat="1" applyFont="1" applyFill="1" applyBorder="1" applyAlignment="1">
      <alignment horizontal="center" vertical="center" wrapText="1"/>
    </xf>
    <xf numFmtId="169" fontId="258" fillId="0" borderId="64" xfId="549" applyNumberFormat="1" applyFont="1" applyBorder="1" applyAlignment="1">
      <alignment vertical="center"/>
    </xf>
    <xf numFmtId="0" fontId="306" fillId="0" borderId="0" xfId="0" applyFont="1" applyBorder="1" applyAlignment="1">
      <alignment horizontal="left" vertical="center" wrapText="1"/>
    </xf>
    <xf numFmtId="0" fontId="2" fillId="63" borderId="29" xfId="1052" applyFont="1" applyFill="1" applyBorder="1" applyAlignment="1">
      <alignment horizontal="center" vertical="center" wrapText="1"/>
    </xf>
    <xf numFmtId="169" fontId="2" fillId="63" borderId="29" xfId="549" applyNumberFormat="1" applyFont="1" applyFill="1" applyBorder="1" applyAlignment="1">
      <alignment vertical="center" wrapText="1"/>
    </xf>
    <xf numFmtId="169" fontId="3" fillId="63" borderId="8" xfId="549" applyNumberFormat="1" applyFont="1" applyFill="1" applyBorder="1" applyAlignment="1">
      <alignment vertical="center" wrapText="1"/>
    </xf>
    <xf numFmtId="0" fontId="2" fillId="63" borderId="8" xfId="1052" applyFont="1" applyFill="1" applyBorder="1" applyAlignment="1">
      <alignment horizontal="center" vertical="center" wrapText="1"/>
    </xf>
    <xf numFmtId="169" fontId="2" fillId="63" borderId="8" xfId="549" applyNumberFormat="1" applyFont="1" applyFill="1" applyBorder="1" applyAlignment="1">
      <alignment vertical="center" wrapText="1"/>
    </xf>
    <xf numFmtId="0" fontId="2" fillId="63" borderId="8" xfId="1052" applyFont="1" applyFill="1" applyBorder="1" applyAlignment="1">
      <alignment vertical="center" wrapText="1"/>
    </xf>
    <xf numFmtId="0" fontId="3" fillId="63" borderId="44" xfId="1052" applyFont="1" applyFill="1" applyBorder="1" applyAlignment="1">
      <alignment horizontal="center" vertical="center" wrapText="1"/>
    </xf>
    <xf numFmtId="169" fontId="3" fillId="63" borderId="44" xfId="549" applyNumberFormat="1" applyFont="1" applyFill="1" applyBorder="1" applyAlignment="1">
      <alignment vertical="center" wrapText="1"/>
    </xf>
    <xf numFmtId="169" fontId="258" fillId="0" borderId="64" xfId="549" applyNumberFormat="1" applyFont="1" applyBorder="1"/>
    <xf numFmtId="169" fontId="2" fillId="63" borderId="8" xfId="549" applyNumberFormat="1" applyFont="1" applyFill="1" applyBorder="1" applyAlignment="1">
      <alignment horizontal="center" vertical="center" wrapText="1"/>
    </xf>
    <xf numFmtId="275" fontId="224" fillId="0" borderId="8" xfId="549" applyNumberFormat="1" applyFont="1" applyBorder="1" applyAlignment="1">
      <alignment horizontal="right" vertical="center" wrapText="1"/>
    </xf>
    <xf numFmtId="0" fontId="2" fillId="0" borderId="8" xfId="0" applyFont="1" applyBorder="1" applyAlignment="1">
      <alignment horizontal="justify" vertical="center" wrapText="1"/>
    </xf>
    <xf numFmtId="3" fontId="2" fillId="63" borderId="29" xfId="2573" applyNumberFormat="1" applyFont="1" applyFill="1" applyBorder="1" applyAlignment="1">
      <alignment horizontal="right" vertical="center" wrapText="1"/>
    </xf>
    <xf numFmtId="3" fontId="5" fillId="63" borderId="8" xfId="1051" applyNumberFormat="1" applyFont="1" applyFill="1" applyBorder="1" applyAlignment="1">
      <alignment horizontal="left" vertical="center" wrapText="1"/>
    </xf>
    <xf numFmtId="3" fontId="12" fillId="63" borderId="8" xfId="2573" applyNumberFormat="1" applyFont="1" applyFill="1" applyBorder="1" applyAlignment="1">
      <alignment horizontal="center" vertical="center" wrapText="1"/>
    </xf>
    <xf numFmtId="3" fontId="5" fillId="63" borderId="8" xfId="2573" applyNumberFormat="1" applyFont="1" applyFill="1" applyBorder="1" applyAlignment="1">
      <alignment horizontal="center" vertical="center" wrapText="1"/>
    </xf>
    <xf numFmtId="3" fontId="5" fillId="63" borderId="8" xfId="0" applyNumberFormat="1" applyFont="1" applyFill="1" applyBorder="1" applyAlignment="1">
      <alignment horizontal="center" vertical="center" wrapText="1"/>
    </xf>
    <xf numFmtId="3" fontId="5" fillId="63" borderId="8" xfId="1039" applyNumberFormat="1" applyFont="1" applyFill="1" applyBorder="1" applyAlignment="1">
      <alignment horizontal="left" vertical="center" wrapText="1"/>
    </xf>
    <xf numFmtId="3" fontId="12" fillId="63" borderId="8" xfId="0" applyNumberFormat="1" applyFont="1" applyFill="1" applyBorder="1" applyAlignment="1">
      <alignment horizontal="center" vertical="center" wrapText="1"/>
    </xf>
    <xf numFmtId="3" fontId="5" fillId="63" borderId="8" xfId="549" applyNumberFormat="1" applyFont="1" applyFill="1" applyBorder="1" applyAlignment="1">
      <alignment horizontal="center" vertical="center" wrapText="1"/>
    </xf>
    <xf numFmtId="3" fontId="249" fillId="0" borderId="8" xfId="2573" applyNumberFormat="1" applyFont="1" applyFill="1" applyBorder="1" applyAlignment="1">
      <alignment horizontal="center" vertical="center" wrapText="1"/>
    </xf>
    <xf numFmtId="0" fontId="3" fillId="0" borderId="8" xfId="1061" applyFont="1" applyBorder="1" applyAlignment="1">
      <alignment horizontal="center" vertical="center" wrapText="1"/>
    </xf>
    <xf numFmtId="0" fontId="3" fillId="0" borderId="8" xfId="1061" applyFont="1" applyBorder="1" applyAlignment="1">
      <alignment horizontal="left" vertical="center" wrapText="1"/>
    </xf>
    <xf numFmtId="3" fontId="3" fillId="0" borderId="8" xfId="1061" applyNumberFormat="1" applyFont="1" applyBorder="1" applyAlignment="1">
      <alignment horizontal="right" vertical="center" wrapText="1"/>
    </xf>
    <xf numFmtId="0" fontId="3" fillId="0" borderId="8" xfId="1061" applyFont="1" applyBorder="1" applyAlignment="1">
      <alignment vertical="center" wrapText="1"/>
    </xf>
    <xf numFmtId="0" fontId="2" fillId="0" borderId="8" xfId="1061" applyFont="1" applyBorder="1" applyAlignment="1">
      <alignment horizontal="left" vertical="center" wrapText="1"/>
    </xf>
    <xf numFmtId="3" fontId="5" fillId="63" borderId="8" xfId="1051" applyNumberFormat="1" applyFont="1" applyFill="1" applyBorder="1" applyAlignment="1">
      <alignment horizontal="center" vertical="center" wrapText="1"/>
    </xf>
    <xf numFmtId="3" fontId="2" fillId="63" borderId="44" xfId="2572" applyNumberFormat="1" applyFont="1" applyFill="1" applyBorder="1" applyAlignment="1">
      <alignment horizontal="right" vertical="center" wrapText="1"/>
    </xf>
    <xf numFmtId="3" fontId="2" fillId="68" borderId="44" xfId="0" applyNumberFormat="1" applyFont="1" applyFill="1" applyBorder="1" applyAlignment="1">
      <alignment horizontal="center" vertical="center" wrapText="1"/>
    </xf>
    <xf numFmtId="3" fontId="2" fillId="68" borderId="44" xfId="0" applyNumberFormat="1" applyFont="1" applyFill="1" applyBorder="1" applyAlignment="1">
      <alignment horizontal="justify" vertical="center" wrapText="1"/>
    </xf>
    <xf numFmtId="0" fontId="3" fillId="0" borderId="8" xfId="0" applyFont="1" applyBorder="1" applyAlignment="1">
      <alignment horizontal="distributed" vertical="center" wrapText="1"/>
    </xf>
    <xf numFmtId="3" fontId="3" fillId="68" borderId="8" xfId="0" applyNumberFormat="1" applyFont="1" applyFill="1" applyBorder="1" applyAlignment="1">
      <alignment horizontal="distributed" vertical="center" wrapText="1"/>
    </xf>
    <xf numFmtId="0" fontId="327" fillId="63" borderId="0" xfId="1052" applyFont="1" applyFill="1" applyBorder="1" applyAlignment="1">
      <alignment vertical="center" wrapText="1"/>
    </xf>
    <xf numFmtId="0" fontId="256" fillId="0" borderId="64" xfId="17312" applyFont="1" applyBorder="1" applyAlignment="1">
      <alignment horizontal="center" vertical="top" wrapText="1"/>
    </xf>
    <xf numFmtId="3" fontId="260" fillId="0" borderId="7" xfId="0" applyNumberFormat="1" applyFont="1" applyBorder="1" applyAlignment="1"/>
    <xf numFmtId="0" fontId="260" fillId="0" borderId="7" xfId="0" applyFont="1" applyBorder="1" applyAlignment="1"/>
    <xf numFmtId="9" fontId="256" fillId="0" borderId="0" xfId="2083" applyFont="1"/>
    <xf numFmtId="0" fontId="258" fillId="0" borderId="29" xfId="0" applyFont="1" applyBorder="1" applyAlignment="1">
      <alignment horizontal="justify" vertical="center" wrapText="1"/>
    </xf>
    <xf numFmtId="278" fontId="239" fillId="0" borderId="8" xfId="549" applyNumberFormat="1" applyFont="1" applyBorder="1" applyAlignment="1">
      <alignment horizontal="center" vertical="center"/>
    </xf>
    <xf numFmtId="278" fontId="2" fillId="0" borderId="29" xfId="549" applyNumberFormat="1" applyFont="1" applyBorder="1" applyAlignment="1">
      <alignment horizontal="center" vertical="center"/>
    </xf>
    <xf numFmtId="0" fontId="3" fillId="0" borderId="47" xfId="0" applyFont="1" applyBorder="1" applyAlignment="1">
      <alignment horizontal="center" vertical="center" wrapText="1"/>
    </xf>
    <xf numFmtId="0" fontId="3" fillId="0" borderId="47" xfId="0" applyFont="1" applyBorder="1" applyAlignment="1">
      <alignment horizontal="left" vertical="center" wrapText="1"/>
    </xf>
    <xf numFmtId="3" fontId="3" fillId="0" borderId="47" xfId="3208" applyNumberFormat="1" applyFont="1" applyFill="1" applyBorder="1" applyAlignment="1">
      <alignment vertical="center" wrapText="1"/>
    </xf>
    <xf numFmtId="0" fontId="6" fillId="0" borderId="47" xfId="0" applyFont="1" applyBorder="1" applyAlignment="1">
      <alignment horizontal="center" vertical="center" wrapText="1"/>
    </xf>
    <xf numFmtId="3" fontId="6" fillId="0" borderId="47" xfId="3208" applyNumberFormat="1" applyFont="1" applyFill="1" applyBorder="1" applyAlignment="1">
      <alignment vertical="center" wrapText="1"/>
    </xf>
    <xf numFmtId="3" fontId="256" fillId="0" borderId="8" xfId="568" applyNumberFormat="1" applyFont="1" applyBorder="1" applyAlignment="1">
      <alignment horizontal="right" vertical="center" wrapText="1"/>
    </xf>
    <xf numFmtId="3" fontId="4" fillId="0" borderId="8" xfId="17312" applyNumberFormat="1" applyFont="1" applyBorder="1"/>
    <xf numFmtId="0" fontId="4" fillId="0" borderId="8" xfId="0" applyFont="1" applyFill="1" applyBorder="1" applyAlignment="1">
      <alignment horizontal="distributed" vertical="center" wrapText="1"/>
    </xf>
    <xf numFmtId="3" fontId="3" fillId="0" borderId="8" xfId="17311" applyNumberFormat="1" applyFont="1" applyFill="1" applyBorder="1" applyAlignment="1">
      <alignment horizontal="distributed" vertical="center"/>
    </xf>
    <xf numFmtId="0" fontId="259" fillId="63" borderId="29" xfId="985" applyFont="1" applyFill="1" applyBorder="1" applyAlignment="1">
      <alignment horizontal="center" vertical="center" wrapText="1"/>
    </xf>
    <xf numFmtId="0" fontId="259" fillId="63" borderId="29" xfId="0" applyFont="1" applyFill="1" applyBorder="1" applyAlignment="1">
      <alignment vertical="center"/>
    </xf>
    <xf numFmtId="3" fontId="259" fillId="63" borderId="29" xfId="0" applyNumberFormat="1" applyFont="1" applyFill="1" applyBorder="1" applyAlignment="1">
      <alignment horizontal="center" vertical="center" wrapText="1"/>
    </xf>
    <xf numFmtId="0" fontId="259" fillId="63" borderId="29" xfId="0" applyFont="1" applyFill="1" applyBorder="1" applyAlignment="1">
      <alignment horizontal="center" vertical="center" wrapText="1"/>
    </xf>
    <xf numFmtId="0" fontId="259" fillId="0" borderId="8" xfId="985" applyFont="1" applyBorder="1" applyAlignment="1">
      <alignment horizontal="center" vertical="center" wrapText="1"/>
    </xf>
    <xf numFmtId="3" fontId="259" fillId="0" borderId="8" xfId="0" applyNumberFormat="1" applyFont="1" applyBorder="1" applyAlignment="1">
      <alignment horizontal="center" vertical="center"/>
    </xf>
    <xf numFmtId="0" fontId="4" fillId="63" borderId="8" xfId="985" applyFont="1" applyFill="1" applyBorder="1" applyAlignment="1">
      <alignment horizontal="center" vertical="center" wrapText="1"/>
    </xf>
    <xf numFmtId="0" fontId="4" fillId="63" borderId="8" xfId="0" applyFont="1" applyFill="1" applyBorder="1" applyAlignment="1">
      <alignment horizontal="justify" vertical="center"/>
    </xf>
    <xf numFmtId="0" fontId="259" fillId="0" borderId="8" xfId="0" applyFont="1" applyBorder="1" applyAlignment="1">
      <alignment horizontal="justify" vertical="center"/>
    </xf>
    <xf numFmtId="0" fontId="259" fillId="0" borderId="8" xfId="0" applyFont="1" applyBorder="1" applyAlignment="1">
      <alignment horizontal="center" vertical="center" wrapText="1"/>
    </xf>
    <xf numFmtId="3"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3" fontId="259" fillId="0" borderId="8" xfId="0" applyNumberFormat="1" applyFont="1" applyBorder="1" applyAlignment="1">
      <alignment horizontal="center" vertical="center" wrapText="1"/>
    </xf>
    <xf numFmtId="0" fontId="256" fillId="0" borderId="8" xfId="985" applyFont="1" applyBorder="1" applyAlignment="1">
      <alignment horizontal="center" vertical="center" wrapText="1"/>
    </xf>
    <xf numFmtId="0" fontId="256" fillId="0" borderId="8" xfId="0" applyFont="1" applyBorder="1" applyAlignment="1">
      <alignment horizontal="justify" vertical="center" wrapText="1"/>
    </xf>
    <xf numFmtId="0" fontId="256" fillId="0" borderId="8" xfId="0" applyFont="1" applyBorder="1" applyAlignment="1">
      <alignment horizontal="center" vertical="center" wrapText="1"/>
    </xf>
    <xf numFmtId="0" fontId="4" fillId="0" borderId="8" xfId="0" applyFont="1" applyBorder="1" applyAlignment="1">
      <alignment horizontal="center" vertical="center" wrapText="1"/>
    </xf>
    <xf numFmtId="3" fontId="256" fillId="0" borderId="8" xfId="0" applyNumberFormat="1" applyFont="1" applyBorder="1" applyAlignment="1">
      <alignment horizontal="center" vertical="center" wrapText="1"/>
    </xf>
    <xf numFmtId="0" fontId="256" fillId="63" borderId="8" xfId="0" applyFont="1" applyFill="1" applyBorder="1" applyAlignment="1">
      <alignment horizontal="justify" vertical="center" wrapText="1"/>
    </xf>
    <xf numFmtId="0" fontId="256" fillId="63" borderId="8" xfId="0" applyFont="1" applyFill="1" applyBorder="1" applyAlignment="1">
      <alignment horizontal="center" vertical="center" wrapText="1"/>
    </xf>
    <xf numFmtId="0" fontId="256" fillId="63" borderId="8" xfId="985" applyFont="1" applyFill="1" applyBorder="1" applyAlignment="1">
      <alignment horizontal="center" vertical="center" wrapText="1"/>
    </xf>
    <xf numFmtId="0" fontId="256" fillId="0" borderId="8" xfId="985" applyFont="1" applyFill="1" applyBorder="1" applyAlignment="1">
      <alignment horizontal="center" vertical="center" wrapText="1"/>
    </xf>
    <xf numFmtId="0" fontId="256" fillId="0" borderId="8" xfId="0" applyFont="1" applyFill="1" applyBorder="1" applyAlignment="1">
      <alignment horizontal="justify" vertical="center" wrapText="1"/>
    </xf>
    <xf numFmtId="0" fontId="256" fillId="0" borderId="8" xfId="0" applyFont="1" applyFill="1" applyBorder="1" applyAlignment="1">
      <alignment horizontal="center" vertical="center" wrapText="1"/>
    </xf>
    <xf numFmtId="3" fontId="256" fillId="0" borderId="8" xfId="0" applyNumberFormat="1" applyFont="1" applyFill="1" applyBorder="1" applyAlignment="1">
      <alignment horizontal="center" vertical="center" wrapText="1"/>
    </xf>
    <xf numFmtId="0" fontId="256" fillId="0" borderId="8" xfId="0" applyFont="1" applyFill="1" applyBorder="1" applyAlignment="1">
      <alignment horizontal="justify" vertical="center"/>
    </xf>
    <xf numFmtId="0" fontId="259" fillId="0" borderId="8" xfId="985" applyFont="1" applyFill="1" applyBorder="1" applyAlignment="1">
      <alignment horizontal="center" vertical="center" wrapText="1"/>
    </xf>
    <xf numFmtId="0" fontId="259" fillId="0" borderId="8" xfId="0" applyFont="1" applyFill="1" applyBorder="1" applyAlignment="1">
      <alignment vertical="center"/>
    </xf>
    <xf numFmtId="0" fontId="259" fillId="0" borderId="8" xfId="0" applyFont="1" applyFill="1" applyBorder="1" applyAlignment="1">
      <alignment vertical="center" wrapText="1"/>
    </xf>
    <xf numFmtId="3" fontId="259" fillId="0" borderId="8" xfId="0" applyNumberFormat="1" applyFont="1" applyFill="1" applyBorder="1" applyAlignment="1">
      <alignment horizontal="center" vertical="center"/>
    </xf>
    <xf numFmtId="0" fontId="256" fillId="0" borderId="44" xfId="985" applyFont="1" applyFill="1" applyBorder="1" applyAlignment="1">
      <alignment horizontal="center" vertical="center" wrapText="1"/>
    </xf>
    <xf numFmtId="0" fontId="256" fillId="0" borderId="44" xfId="0" applyFont="1" applyFill="1" applyBorder="1" applyAlignment="1">
      <alignment horizontal="justify" vertical="center" wrapText="1"/>
    </xf>
    <xf numFmtId="0" fontId="256" fillId="0" borderId="44" xfId="0" applyFont="1" applyFill="1" applyBorder="1" applyAlignment="1">
      <alignment horizontal="center" vertical="center" wrapText="1"/>
    </xf>
    <xf numFmtId="0" fontId="4" fillId="0" borderId="44" xfId="0" applyFont="1" applyFill="1" applyBorder="1" applyAlignment="1">
      <alignment horizontal="center" vertical="center" wrapText="1"/>
    </xf>
    <xf numFmtId="3" fontId="259" fillId="0" borderId="64" xfId="985" applyNumberFormat="1" applyFont="1" applyBorder="1" applyAlignment="1">
      <alignment horizontal="right" vertical="center"/>
    </xf>
    <xf numFmtId="3" fontId="259" fillId="63" borderId="29" xfId="0" applyNumberFormat="1" applyFont="1" applyFill="1" applyBorder="1" applyAlignment="1">
      <alignment horizontal="right" vertical="center" wrapText="1"/>
    </xf>
    <xf numFmtId="3" fontId="259" fillId="0" borderId="8" xfId="985" applyNumberFormat="1" applyFont="1" applyBorder="1" applyAlignment="1">
      <alignment horizontal="right" vertical="center"/>
    </xf>
    <xf numFmtId="3" fontId="4" fillId="63" borderId="8" xfId="985" applyNumberFormat="1" applyFont="1" applyFill="1" applyBorder="1" applyAlignment="1">
      <alignment horizontal="right" vertical="center" wrapText="1"/>
    </xf>
    <xf numFmtId="3" fontId="4" fillId="63" borderId="8" xfId="985" applyNumberFormat="1" applyFont="1" applyFill="1" applyBorder="1" applyAlignment="1">
      <alignment horizontal="right" vertical="center"/>
    </xf>
    <xf numFmtId="3" fontId="259" fillId="0" borderId="8" xfId="0" applyNumberFormat="1" applyFont="1" applyBorder="1" applyAlignment="1">
      <alignment horizontal="right" vertical="center" wrapText="1"/>
    </xf>
    <xf numFmtId="3" fontId="256" fillId="0" borderId="8" xfId="0" applyNumberFormat="1" applyFont="1" applyBorder="1" applyAlignment="1">
      <alignment horizontal="right" vertical="center"/>
    </xf>
    <xf numFmtId="3" fontId="256" fillId="63" borderId="8" xfId="0" applyNumberFormat="1" applyFont="1" applyFill="1" applyBorder="1" applyAlignment="1">
      <alignment horizontal="right" vertical="center"/>
    </xf>
    <xf numFmtId="3" fontId="256" fillId="0" borderId="8" xfId="0" applyNumberFormat="1" applyFont="1" applyFill="1" applyBorder="1" applyAlignment="1">
      <alignment horizontal="right" vertical="center"/>
    </xf>
    <xf numFmtId="3" fontId="259" fillId="0" borderId="8" xfId="0" applyNumberFormat="1" applyFont="1" applyFill="1" applyBorder="1" applyAlignment="1">
      <alignment horizontal="right" vertical="center"/>
    </xf>
    <xf numFmtId="3" fontId="256" fillId="0" borderId="44" xfId="0" applyNumberFormat="1" applyFont="1" applyFill="1" applyBorder="1" applyAlignment="1">
      <alignment horizontal="right" vertical="center"/>
    </xf>
    <xf numFmtId="0" fontId="9" fillId="0" borderId="47" xfId="0" applyFont="1" applyBorder="1" applyAlignment="1">
      <alignment horizontal="center" vertical="center" wrapText="1"/>
    </xf>
    <xf numFmtId="3" fontId="3" fillId="68" borderId="8" xfId="2572" applyNumberFormat="1" applyFont="1" applyFill="1" applyBorder="1" applyAlignment="1">
      <alignment horizontal="center" vertical="center" wrapText="1"/>
    </xf>
    <xf numFmtId="3" fontId="3" fillId="68" borderId="58" xfId="2572" applyNumberFormat="1" applyFont="1" applyFill="1" applyBorder="1" applyAlignment="1">
      <alignment horizontal="center" vertical="center" wrapText="1"/>
    </xf>
    <xf numFmtId="3" fontId="2" fillId="0" borderId="0" xfId="2634" applyNumberFormat="1" applyFont="1" applyFill="1" applyBorder="1" applyAlignment="1">
      <alignment horizontal="center" vertical="center" wrapText="1"/>
    </xf>
    <xf numFmtId="3" fontId="2" fillId="0" borderId="0" xfId="2634" applyNumberFormat="1" applyFont="1" applyFill="1" applyBorder="1" applyAlignment="1">
      <alignment horizontal="justify" vertical="center"/>
    </xf>
    <xf numFmtId="3" fontId="2" fillId="0" borderId="0" xfId="2634" applyNumberFormat="1" applyFont="1" applyFill="1" applyBorder="1" applyAlignment="1">
      <alignment vertical="center" wrapText="1"/>
    </xf>
    <xf numFmtId="0" fontId="3" fillId="0" borderId="0" xfId="2634" applyFont="1" applyFill="1" applyBorder="1" applyAlignment="1">
      <alignment horizontal="center" vertical="center" wrapText="1"/>
    </xf>
    <xf numFmtId="169" fontId="14" fillId="0" borderId="1" xfId="549"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331" fillId="0" borderId="0" xfId="0" applyFont="1"/>
    <xf numFmtId="3" fontId="2" fillId="63" borderId="29" xfId="1086" applyNumberFormat="1" applyFont="1" applyFill="1" applyBorder="1" applyAlignment="1">
      <alignment horizontal="center" vertical="center" wrapText="1"/>
    </xf>
    <xf numFmtId="0" fontId="14" fillId="0" borderId="1" xfId="944" applyFont="1" applyBorder="1" applyAlignment="1">
      <alignment horizontal="center" vertical="center" wrapText="1"/>
    </xf>
    <xf numFmtId="0" fontId="14" fillId="0" borderId="0" xfId="944" applyFont="1" applyAlignment="1">
      <alignment vertical="center" wrapText="1"/>
    </xf>
    <xf numFmtId="0" fontId="14" fillId="0" borderId="65" xfId="0" applyFont="1" applyFill="1" applyBorder="1" applyAlignment="1">
      <alignment horizontal="center" vertical="center" wrapText="1"/>
    </xf>
    <xf numFmtId="0" fontId="14" fillId="63" borderId="65" xfId="0" applyFont="1" applyFill="1" applyBorder="1" applyAlignment="1">
      <alignment horizontal="center" vertical="center" wrapText="1"/>
    </xf>
    <xf numFmtId="0" fontId="14" fillId="0" borderId="0" xfId="1088" applyFont="1" applyAlignment="1">
      <alignment vertical="center"/>
    </xf>
    <xf numFmtId="0" fontId="331" fillId="0" borderId="1" xfId="17299" applyFont="1" applyBorder="1" applyAlignment="1">
      <alignment horizontal="center" vertical="center" wrapText="1"/>
    </xf>
    <xf numFmtId="0" fontId="14" fillId="0" borderId="1" xfId="17300" applyFont="1" applyFill="1" applyBorder="1" applyAlignment="1">
      <alignment horizontal="center" vertical="center" wrapText="1"/>
    </xf>
    <xf numFmtId="0" fontId="14" fillId="0" borderId="1" xfId="17301" applyFont="1" applyFill="1" applyBorder="1" applyAlignment="1">
      <alignment horizontal="center" vertical="center" wrapText="1"/>
    </xf>
    <xf numFmtId="0" fontId="331" fillId="0" borderId="0" xfId="17299" applyFont="1"/>
    <xf numFmtId="0" fontId="14" fillId="0" borderId="17" xfId="1039" applyFont="1" applyFill="1" applyBorder="1" applyAlignment="1">
      <alignment horizontal="center" vertical="center" wrapText="1"/>
    </xf>
    <xf numFmtId="3" fontId="14" fillId="0" borderId="17" xfId="1039" applyNumberFormat="1" applyFont="1" applyFill="1" applyBorder="1" applyAlignment="1">
      <alignment horizontal="center" vertical="center" wrapText="1"/>
    </xf>
    <xf numFmtId="0" fontId="14" fillId="0" borderId="0" xfId="1039" applyFont="1" applyFill="1" applyBorder="1" applyAlignment="1">
      <alignment horizontal="center" vertical="top" wrapText="1"/>
    </xf>
    <xf numFmtId="0" fontId="14" fillId="0" borderId="0" xfId="1039" applyFont="1" applyFill="1" applyAlignment="1">
      <alignment horizontal="justify" vertical="top"/>
    </xf>
    <xf numFmtId="169" fontId="14" fillId="0" borderId="0" xfId="567" applyNumberFormat="1" applyFont="1" applyFill="1" applyAlignment="1">
      <alignment horizontal="justify" vertical="top"/>
    </xf>
    <xf numFmtId="0" fontId="14" fillId="0" borderId="45" xfId="1088" applyFont="1" applyBorder="1" applyAlignment="1">
      <alignment horizontal="center" vertical="center"/>
    </xf>
    <xf numFmtId="3" fontId="14" fillId="0" borderId="13" xfId="674" applyNumberFormat="1" applyFont="1" applyBorder="1" applyAlignment="1">
      <alignment horizontal="center" vertical="center" wrapText="1"/>
    </xf>
    <xf numFmtId="3" fontId="14" fillId="0" borderId="0" xfId="1088" applyNumberFormat="1" applyFont="1" applyBorder="1" applyAlignment="1">
      <alignment vertical="center"/>
    </xf>
    <xf numFmtId="0" fontId="331" fillId="0" borderId="1" xfId="0" applyFont="1" applyBorder="1" applyAlignment="1">
      <alignment horizontal="center" vertical="center" wrapText="1"/>
    </xf>
    <xf numFmtId="0" fontId="14" fillId="0" borderId="0" xfId="0" applyFont="1" applyFill="1" applyAlignment="1">
      <alignment horizontal="center" vertical="center"/>
    </xf>
    <xf numFmtId="0" fontId="334" fillId="0" borderId="1" xfId="0" applyFont="1" applyBorder="1" applyAlignment="1">
      <alignment horizontal="center" vertical="center" wrapText="1"/>
    </xf>
    <xf numFmtId="0" fontId="335" fillId="0" borderId="1" xfId="0" applyFont="1" applyBorder="1" applyAlignment="1">
      <alignment horizontal="center" vertical="center" wrapText="1"/>
    </xf>
    <xf numFmtId="0" fontId="260" fillId="0" borderId="1" xfId="0" applyFont="1" applyBorder="1" applyAlignment="1">
      <alignment horizontal="center" vertical="center" wrapText="1"/>
    </xf>
    <xf numFmtId="3" fontId="258" fillId="0" borderId="1" xfId="0" applyNumberFormat="1" applyFont="1" applyBorder="1" applyAlignment="1">
      <alignment horizontal="right" vertical="center" wrapText="1"/>
    </xf>
    <xf numFmtId="0" fontId="227" fillId="0" borderId="29" xfId="0" applyFont="1" applyBorder="1" applyAlignment="1">
      <alignment horizontal="center" vertical="center" wrapText="1"/>
    </xf>
    <xf numFmtId="0" fontId="227" fillId="0" borderId="29" xfId="0" applyFont="1" applyBorder="1" applyAlignment="1">
      <alignment vertical="center" wrapText="1"/>
    </xf>
    <xf numFmtId="0" fontId="227" fillId="0" borderId="29" xfId="0" applyFont="1" applyBorder="1" applyAlignment="1">
      <alignment horizontal="right" vertical="center" wrapText="1"/>
    </xf>
    <xf numFmtId="170" fontId="227" fillId="0" borderId="29" xfId="0" applyNumberFormat="1" applyFont="1" applyBorder="1" applyAlignment="1">
      <alignment horizontal="right" vertical="center" wrapText="1"/>
    </xf>
    <xf numFmtId="3" fontId="227" fillId="0" borderId="29" xfId="0" applyNumberFormat="1" applyFont="1" applyBorder="1" applyAlignment="1">
      <alignment horizontal="right" vertical="center" wrapText="1"/>
    </xf>
    <xf numFmtId="3" fontId="217" fillId="0" borderId="29" xfId="0" applyNumberFormat="1" applyFont="1" applyBorder="1" applyAlignment="1">
      <alignment horizontal="right" vertical="center" wrapText="1"/>
    </xf>
    <xf numFmtId="0" fontId="227" fillId="0" borderId="8" xfId="0" applyFont="1" applyBorder="1" applyAlignment="1">
      <alignment horizontal="center" vertical="center" wrapText="1"/>
    </xf>
    <xf numFmtId="0" fontId="227" fillId="0" borderId="8" xfId="0" applyFont="1" applyBorder="1" applyAlignment="1">
      <alignment vertical="center" wrapText="1"/>
    </xf>
    <xf numFmtId="0" fontId="227" fillId="0" borderId="8" xfId="0" applyFont="1" applyBorder="1" applyAlignment="1">
      <alignment horizontal="right" vertical="center" wrapText="1"/>
    </xf>
    <xf numFmtId="170" fontId="227" fillId="0" borderId="8" xfId="0" applyNumberFormat="1" applyFont="1" applyBorder="1" applyAlignment="1">
      <alignment horizontal="right" vertical="center" wrapText="1"/>
    </xf>
    <xf numFmtId="3" fontId="227" fillId="0" borderId="8" xfId="0" applyNumberFormat="1" applyFont="1" applyBorder="1" applyAlignment="1">
      <alignment horizontal="right" vertical="center" wrapText="1"/>
    </xf>
    <xf numFmtId="3" fontId="217" fillId="0" borderId="8" xfId="0" applyNumberFormat="1" applyFont="1" applyBorder="1" applyAlignment="1">
      <alignment horizontal="right" vertical="center" wrapText="1"/>
    </xf>
    <xf numFmtId="0" fontId="227" fillId="0" borderId="44" xfId="0" applyFont="1" applyBorder="1" applyAlignment="1">
      <alignment horizontal="center" vertical="center" wrapText="1"/>
    </xf>
    <xf numFmtId="0" fontId="227" fillId="0" borderId="44" xfId="0" applyFont="1" applyBorder="1" applyAlignment="1">
      <alignment vertical="center" wrapText="1"/>
    </xf>
    <xf numFmtId="0" fontId="227" fillId="0" borderId="44" xfId="0" applyFont="1" applyBorder="1" applyAlignment="1">
      <alignment horizontal="right" vertical="center" wrapText="1"/>
    </xf>
    <xf numFmtId="170" fontId="227" fillId="0" borderId="44" xfId="0" applyNumberFormat="1" applyFont="1" applyBorder="1" applyAlignment="1">
      <alignment horizontal="right" vertical="center" wrapText="1"/>
    </xf>
    <xf numFmtId="3" fontId="227" fillId="0" borderId="44" xfId="0" applyNumberFormat="1" applyFont="1" applyBorder="1" applyAlignment="1">
      <alignment horizontal="right" vertical="center" wrapText="1"/>
    </xf>
    <xf numFmtId="3" fontId="217" fillId="0" borderId="44" xfId="0" applyNumberFormat="1" applyFont="1" applyBorder="1" applyAlignment="1">
      <alignment horizontal="right" vertical="center" wrapText="1"/>
    </xf>
    <xf numFmtId="0" fontId="14" fillId="0" borderId="1" xfId="0" applyFont="1" applyBorder="1" applyAlignment="1">
      <alignment horizontal="center" vertical="center"/>
    </xf>
    <xf numFmtId="0" fontId="14" fillId="0" borderId="12" xfId="0" applyFont="1" applyBorder="1" applyAlignment="1">
      <alignment horizontal="center" vertical="center"/>
    </xf>
    <xf numFmtId="0" fontId="14" fillId="6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vertical="center"/>
    </xf>
    <xf numFmtId="3" fontId="14" fillId="0" borderId="64" xfId="984" applyNumberFormat="1" applyFont="1" applyFill="1" applyBorder="1" applyAlignment="1">
      <alignment horizontal="center" vertical="center" wrapText="1"/>
    </xf>
    <xf numFmtId="3" fontId="14" fillId="0" borderId="0" xfId="984" applyNumberFormat="1" applyFont="1" applyFill="1" applyAlignment="1">
      <alignment horizontal="center" vertical="center" wrapText="1"/>
    </xf>
    <xf numFmtId="3" fontId="2" fillId="63" borderId="29" xfId="0" applyNumberFormat="1" applyFont="1" applyFill="1" applyBorder="1" applyAlignment="1">
      <alignment horizontal="center" vertical="center" wrapText="1"/>
    </xf>
    <xf numFmtId="3" fontId="2" fillId="63" borderId="29" xfId="0" applyNumberFormat="1" applyFont="1" applyFill="1" applyBorder="1" applyAlignment="1">
      <alignment horizontal="justify" vertical="center" wrapText="1"/>
    </xf>
    <xf numFmtId="3" fontId="2" fillId="63" borderId="29" xfId="0" applyNumberFormat="1" applyFont="1" applyFill="1" applyBorder="1" applyAlignment="1">
      <alignment horizontal="right" vertical="center" wrapText="1"/>
    </xf>
    <xf numFmtId="3" fontId="2" fillId="63" borderId="8" xfId="0" applyNumberFormat="1" applyFont="1" applyFill="1" applyBorder="1" applyAlignment="1">
      <alignment horizontal="center" vertical="center" wrapText="1"/>
    </xf>
    <xf numFmtId="3" fontId="258" fillId="63" borderId="8" xfId="0" applyNumberFormat="1" applyFont="1" applyFill="1" applyBorder="1" applyAlignment="1">
      <alignment horizontal="justify" vertical="center" wrapText="1"/>
    </xf>
    <xf numFmtId="3" fontId="258" fillId="63" borderId="8" xfId="0" applyNumberFormat="1" applyFont="1" applyFill="1" applyBorder="1" applyAlignment="1">
      <alignment horizontal="center" vertical="center" wrapText="1"/>
    </xf>
    <xf numFmtId="3" fontId="3" fillId="63" borderId="8" xfId="0" applyNumberFormat="1" applyFont="1" applyFill="1" applyBorder="1" applyAlignment="1">
      <alignment horizontal="center" vertical="center" wrapText="1"/>
    </xf>
    <xf numFmtId="0" fontId="3" fillId="63" borderId="8" xfId="0" applyFont="1" applyFill="1" applyBorder="1" applyAlignment="1">
      <alignment horizontal="justify" vertical="center" wrapText="1"/>
    </xf>
    <xf numFmtId="169" fontId="3" fillId="63" borderId="8" xfId="2850" quotePrefix="1" applyNumberFormat="1" applyFont="1" applyFill="1" applyBorder="1" applyAlignment="1">
      <alignment horizontal="right" vertical="center" wrapText="1"/>
    </xf>
    <xf numFmtId="3" fontId="2" fillId="63" borderId="8" xfId="0" applyNumberFormat="1" applyFont="1" applyFill="1" applyBorder="1" applyAlignment="1">
      <alignment horizontal="justify" vertical="center" wrapText="1"/>
    </xf>
    <xf numFmtId="3" fontId="3" fillId="63" borderId="8" xfId="0" applyNumberFormat="1" applyFont="1" applyFill="1" applyBorder="1" applyAlignment="1">
      <alignment horizontal="justify" vertical="center" wrapText="1"/>
    </xf>
    <xf numFmtId="0" fontId="2" fillId="63" borderId="8" xfId="0" applyFont="1" applyFill="1" applyBorder="1" applyAlignment="1">
      <alignment horizontal="justify" vertical="center" wrapText="1"/>
    </xf>
    <xf numFmtId="0" fontId="2" fillId="63" borderId="8" xfId="0" applyFont="1" applyFill="1" applyBorder="1" applyAlignment="1">
      <alignment horizontal="center" vertical="center" wrapText="1"/>
    </xf>
    <xf numFmtId="169" fontId="2" fillId="63" borderId="8" xfId="566" applyNumberFormat="1" applyFont="1" applyFill="1" applyBorder="1" applyAlignment="1">
      <alignment horizontal="right" vertical="center" wrapText="1"/>
    </xf>
    <xf numFmtId="37" fontId="3" fillId="63" borderId="8" xfId="618" applyNumberFormat="1" applyFont="1" applyFill="1" applyBorder="1" applyAlignment="1">
      <alignment horizontal="justify" vertical="center" wrapText="1"/>
    </xf>
    <xf numFmtId="37" fontId="3" fillId="63" borderId="8" xfId="618" applyNumberFormat="1" applyFont="1" applyFill="1" applyBorder="1" applyAlignment="1">
      <alignment horizontal="center" vertical="center" wrapText="1"/>
    </xf>
    <xf numFmtId="0" fontId="2" fillId="63" borderId="44" xfId="0" applyFont="1" applyFill="1" applyBorder="1" applyAlignment="1">
      <alignment horizontal="center" vertical="center" wrapText="1"/>
    </xf>
    <xf numFmtId="0" fontId="2" fillId="63" borderId="44" xfId="0" applyFont="1" applyFill="1" applyBorder="1" applyAlignment="1">
      <alignment horizontal="justify" vertical="center" wrapText="1"/>
    </xf>
    <xf numFmtId="169" fontId="2" fillId="63" borderId="44" xfId="0" applyNumberFormat="1" applyFont="1" applyFill="1" applyBorder="1" applyAlignment="1">
      <alignment horizontal="right" vertical="center" wrapText="1"/>
    </xf>
    <xf numFmtId="3" fontId="14" fillId="0" borderId="45" xfId="1087" applyNumberFormat="1" applyFont="1" applyFill="1" applyBorder="1" applyAlignment="1">
      <alignment horizontal="center" vertical="center" wrapText="1" shrinkToFit="1"/>
    </xf>
    <xf numFmtId="3" fontId="14" fillId="0" borderId="13" xfId="1087" applyNumberFormat="1" applyFont="1" applyFill="1" applyBorder="1" applyAlignment="1">
      <alignment horizontal="center" vertical="center" wrapText="1" shrinkToFit="1"/>
    </xf>
    <xf numFmtId="3" fontId="14" fillId="0" borderId="13" xfId="1048" applyNumberFormat="1" applyFont="1" applyFill="1" applyBorder="1" applyAlignment="1">
      <alignment horizontal="center" vertical="center" wrapText="1"/>
    </xf>
    <xf numFmtId="3" fontId="14" fillId="0" borderId="0" xfId="1048" applyNumberFormat="1" applyFont="1" applyFill="1" applyAlignment="1">
      <alignment vertical="center"/>
    </xf>
    <xf numFmtId="3" fontId="2" fillId="63" borderId="1" xfId="2573" applyNumberFormat="1" applyFont="1" applyFill="1" applyBorder="1" applyAlignment="1">
      <alignment horizontal="center" vertical="center" wrapText="1"/>
    </xf>
    <xf numFmtId="3" fontId="2" fillId="63" borderId="1" xfId="0" applyNumberFormat="1" applyFont="1" applyFill="1" applyBorder="1" applyAlignment="1">
      <alignment horizontal="center" vertical="center" wrapText="1"/>
    </xf>
    <xf numFmtId="3" fontId="2" fillId="63" borderId="1" xfId="1051" applyNumberFormat="1" applyFont="1" applyFill="1" applyBorder="1" applyAlignment="1">
      <alignment horizontal="center" vertical="center" wrapText="1"/>
    </xf>
    <xf numFmtId="3" fontId="2" fillId="63" borderId="64" xfId="2573" applyNumberFormat="1" applyFont="1" applyFill="1" applyBorder="1" applyAlignment="1">
      <alignment horizontal="center" vertical="center" wrapText="1"/>
    </xf>
    <xf numFmtId="3" fontId="2" fillId="0" borderId="13" xfId="1051" applyNumberFormat="1" applyFont="1" applyFill="1" applyBorder="1" applyAlignment="1">
      <alignment horizontal="center" vertical="center" wrapText="1"/>
    </xf>
    <xf numFmtId="3" fontId="3" fillId="0" borderId="0" xfId="2571" applyNumberFormat="1" applyFont="1" applyFill="1" applyAlignment="1">
      <alignment vertical="center" wrapText="1"/>
    </xf>
    <xf numFmtId="3" fontId="6" fillId="63" borderId="13" xfId="2573" applyNumberFormat="1" applyFont="1" applyFill="1" applyBorder="1" applyAlignment="1">
      <alignment horizontal="center" vertical="center" wrapText="1"/>
    </xf>
    <xf numFmtId="3" fontId="6" fillId="63" borderId="13" xfId="0" applyNumberFormat="1" applyFont="1" applyFill="1" applyBorder="1" applyAlignment="1">
      <alignment horizontal="center" vertical="center" wrapText="1"/>
    </xf>
    <xf numFmtId="3" fontId="6" fillId="63" borderId="13" xfId="1051" applyNumberFormat="1" applyFont="1" applyFill="1" applyBorder="1" applyAlignment="1">
      <alignment horizontal="center" vertical="center" wrapText="1"/>
    </xf>
    <xf numFmtId="3" fontId="6" fillId="63" borderId="60" xfId="2573" applyNumberFormat="1" applyFont="1" applyFill="1" applyBorder="1" applyAlignment="1">
      <alignment horizontal="center" vertical="center" wrapText="1"/>
    </xf>
    <xf numFmtId="3" fontId="6" fillId="0" borderId="17" xfId="1051" applyNumberFormat="1" applyFont="1" applyFill="1" applyBorder="1" applyAlignment="1">
      <alignment horizontal="center" vertical="center" wrapText="1"/>
    </xf>
    <xf numFmtId="3" fontId="6" fillId="0" borderId="0" xfId="2571" applyNumberFormat="1" applyFont="1" applyFill="1" applyAlignment="1">
      <alignment vertical="center" wrapText="1"/>
    </xf>
    <xf numFmtId="3" fontId="2" fillId="63" borderId="29" xfId="1051" applyNumberFormat="1" applyFont="1" applyFill="1" applyBorder="1" applyAlignment="1">
      <alignment horizontal="center" vertical="center" wrapText="1"/>
    </xf>
    <xf numFmtId="3" fontId="3" fillId="63" borderId="29" xfId="2573" applyNumberFormat="1" applyFont="1" applyFill="1" applyBorder="1" applyAlignment="1">
      <alignment horizontal="center" vertical="center" wrapText="1"/>
    </xf>
    <xf numFmtId="3" fontId="2" fillId="63" borderId="29" xfId="2573" applyNumberFormat="1" applyFont="1" applyFill="1" applyBorder="1" applyAlignment="1">
      <alignment horizontal="center" vertical="center" wrapText="1"/>
    </xf>
    <xf numFmtId="3" fontId="2" fillId="0" borderId="29" xfId="2573" applyNumberFormat="1" applyFont="1" applyFill="1" applyBorder="1" applyAlignment="1">
      <alignment horizontal="center" vertical="center" wrapText="1"/>
    </xf>
    <xf numFmtId="3" fontId="14" fillId="0" borderId="1" xfId="3020" applyNumberFormat="1" applyFont="1" applyFill="1" applyBorder="1" applyAlignment="1">
      <alignment horizontal="center" vertical="center" wrapText="1"/>
    </xf>
    <xf numFmtId="3" fontId="14" fillId="0" borderId="35" xfId="3020" applyNumberFormat="1" applyFont="1" applyFill="1" applyBorder="1" applyAlignment="1">
      <alignment horizontal="center" vertical="center" wrapText="1"/>
    </xf>
    <xf numFmtId="3" fontId="14" fillId="0" borderId="0" xfId="0" applyNumberFormat="1" applyFont="1" applyFill="1" applyAlignment="1"/>
    <xf numFmtId="43" fontId="336" fillId="0" borderId="0" xfId="3310" applyFont="1" applyFill="1" applyBorder="1" applyAlignment="1">
      <alignment vertical="center"/>
    </xf>
    <xf numFmtId="0" fontId="336" fillId="0" borderId="0" xfId="3309" applyFont="1" applyFill="1" applyBorder="1" applyAlignment="1">
      <alignment vertical="center"/>
    </xf>
    <xf numFmtId="0" fontId="336" fillId="0" borderId="0" xfId="3309" applyFont="1" applyFill="1" applyAlignment="1">
      <alignment horizontal="center" vertical="center"/>
    </xf>
    <xf numFmtId="0" fontId="336" fillId="0" borderId="0" xfId="3309" applyFont="1" applyFill="1" applyAlignment="1">
      <alignment vertical="center"/>
    </xf>
    <xf numFmtId="0" fontId="14" fillId="0" borderId="45" xfId="3309" applyFont="1" applyFill="1" applyBorder="1" applyAlignment="1">
      <alignment horizontal="center" vertical="center" wrapText="1"/>
    </xf>
    <xf numFmtId="0" fontId="14" fillId="0" borderId="13" xfId="3309" applyFont="1" applyFill="1" applyBorder="1" applyAlignment="1">
      <alignment horizontal="center" vertical="center" wrapText="1"/>
    </xf>
    <xf numFmtId="3" fontId="14" fillId="0" borderId="13" xfId="3309" applyNumberFormat="1" applyFont="1" applyFill="1" applyBorder="1" applyAlignment="1">
      <alignment horizontal="center" vertical="center" wrapText="1"/>
    </xf>
    <xf numFmtId="3" fontId="2" fillId="63" borderId="29" xfId="1086" applyNumberFormat="1" applyFont="1" applyFill="1" applyBorder="1" applyAlignment="1">
      <alignment vertical="center" wrapText="1"/>
    </xf>
    <xf numFmtId="43" fontId="92" fillId="0" borderId="0" xfId="3310" applyFont="1" applyFill="1" applyBorder="1" applyAlignment="1">
      <alignment vertical="center"/>
    </xf>
    <xf numFmtId="0" fontId="92" fillId="0" borderId="0" xfId="3309" applyFont="1" applyFill="1" applyBorder="1" applyAlignment="1">
      <alignment vertical="center"/>
    </xf>
    <xf numFmtId="0" fontId="92" fillId="0" borderId="0" xfId="3309" applyFont="1" applyFill="1" applyAlignment="1">
      <alignment horizontal="center" vertical="center"/>
    </xf>
    <xf numFmtId="0" fontId="92" fillId="0" borderId="0" xfId="3309" applyFont="1" applyFill="1" applyAlignment="1">
      <alignment vertical="center"/>
    </xf>
    <xf numFmtId="0" fontId="14" fillId="0" borderId="35" xfId="985" applyFont="1" applyBorder="1" applyAlignment="1">
      <alignment horizontal="center" vertical="center" wrapText="1"/>
    </xf>
    <xf numFmtId="0" fontId="14" fillId="0" borderId="1" xfId="985" applyFont="1" applyBorder="1" applyAlignment="1">
      <alignment horizontal="center" vertical="center" wrapText="1"/>
    </xf>
    <xf numFmtId="0" fontId="14" fillId="0" borderId="0" xfId="985" applyFont="1" applyAlignment="1">
      <alignment vertical="center"/>
    </xf>
    <xf numFmtId="0" fontId="332" fillId="0" borderId="64" xfId="985" applyFont="1" applyBorder="1" applyAlignment="1">
      <alignment horizontal="center" vertical="center" wrapText="1"/>
    </xf>
    <xf numFmtId="0" fontId="332" fillId="0" borderId="0" xfId="985" applyFont="1" applyAlignment="1">
      <alignment horizontal="center"/>
    </xf>
    <xf numFmtId="0" fontId="332" fillId="63" borderId="0" xfId="985" applyFont="1" applyFill="1" applyAlignment="1">
      <alignment horizontal="center"/>
    </xf>
    <xf numFmtId="0" fontId="332" fillId="63" borderId="0" xfId="0" applyFont="1" applyFill="1"/>
    <xf numFmtId="0" fontId="332" fillId="0" borderId="64" xfId="985" applyFont="1" applyBorder="1" applyAlignment="1">
      <alignment horizontal="center" vertical="center"/>
    </xf>
    <xf numFmtId="0" fontId="331" fillId="0" borderId="1" xfId="0" applyFont="1" applyBorder="1" applyAlignment="1">
      <alignment horizontal="center" vertical="center"/>
    </xf>
    <xf numFmtId="3" fontId="6" fillId="63" borderId="0" xfId="17308" applyNumberFormat="1" applyFont="1" applyFill="1" applyBorder="1" applyAlignment="1">
      <alignment horizontal="right" vertical="center" wrapText="1"/>
    </xf>
    <xf numFmtId="3" fontId="2" fillId="63" borderId="1" xfId="17308" applyNumberFormat="1" applyFont="1" applyFill="1" applyBorder="1" applyAlignment="1">
      <alignment horizontal="center" vertical="center" wrapText="1"/>
    </xf>
    <xf numFmtId="0" fontId="3" fillId="63" borderId="1" xfId="1052" applyFont="1" applyFill="1" applyBorder="1" applyAlignment="1">
      <alignment horizontal="center" vertical="center"/>
    </xf>
    <xf numFmtId="301" fontId="258" fillId="0" borderId="1" xfId="549" applyNumberFormat="1" applyFont="1" applyBorder="1" applyAlignment="1">
      <alignment vertical="center" wrapText="1"/>
    </xf>
    <xf numFmtId="301" fontId="217" fillId="0" borderId="1" xfId="549" applyNumberFormat="1" applyFont="1" applyBorder="1" applyAlignment="1">
      <alignment vertical="center" wrapText="1"/>
    </xf>
    <xf numFmtId="0" fontId="2" fillId="63" borderId="29" xfId="1052" applyFont="1" applyFill="1" applyBorder="1" applyAlignment="1">
      <alignment horizontal="center" vertical="center"/>
    </xf>
    <xf numFmtId="301" fontId="258" fillId="0" borderId="29" xfId="549" applyNumberFormat="1" applyFont="1" applyBorder="1" applyAlignment="1">
      <alignment vertical="center" wrapText="1"/>
    </xf>
    <xf numFmtId="301" fontId="217" fillId="0" borderId="8" xfId="549" applyNumberFormat="1" applyFont="1" applyBorder="1" applyAlignment="1">
      <alignment vertical="center" wrapText="1"/>
    </xf>
    <xf numFmtId="0" fontId="2" fillId="63" borderId="8" xfId="1052" applyFont="1" applyFill="1" applyBorder="1" applyAlignment="1">
      <alignment horizontal="center" vertical="center"/>
    </xf>
    <xf numFmtId="0" fontId="258" fillId="0" borderId="8" xfId="0" applyFont="1" applyBorder="1" applyAlignment="1">
      <alignment horizontal="justify" vertical="center" wrapText="1"/>
    </xf>
    <xf numFmtId="301" fontId="258" fillId="0" borderId="8" xfId="549" applyNumberFormat="1" applyFont="1" applyBorder="1" applyAlignment="1">
      <alignment vertical="center" wrapText="1"/>
    </xf>
    <xf numFmtId="301" fontId="217" fillId="0" borderId="47" xfId="549" applyNumberFormat="1" applyFont="1" applyBorder="1" applyAlignment="1">
      <alignment vertical="center" wrapText="1"/>
    </xf>
    <xf numFmtId="0" fontId="3" fillId="63" borderId="8" xfId="1052" applyFont="1" applyFill="1" applyBorder="1" applyAlignment="1">
      <alignment horizontal="center" vertical="center"/>
    </xf>
    <xf numFmtId="0" fontId="217" fillId="0" borderId="8" xfId="0" applyFont="1" applyBorder="1" applyAlignment="1">
      <alignment horizontal="distributed" vertical="center" wrapText="1"/>
    </xf>
    <xf numFmtId="0" fontId="217" fillId="0" borderId="8" xfId="0" applyFont="1" applyBorder="1" applyAlignment="1">
      <alignment horizontal="justify" vertical="center" wrapText="1"/>
    </xf>
    <xf numFmtId="0" fontId="3" fillId="63" borderId="44" xfId="1052" applyFont="1" applyFill="1" applyBorder="1" applyAlignment="1">
      <alignment horizontal="center" vertical="center"/>
    </xf>
    <xf numFmtId="0" fontId="217" fillId="0" borderId="44" xfId="0" applyFont="1" applyBorder="1" applyAlignment="1">
      <alignment horizontal="justify" vertical="center" wrapText="1"/>
    </xf>
    <xf numFmtId="301" fontId="217" fillId="0" borderId="44" xfId="549" applyNumberFormat="1" applyFont="1" applyBorder="1" applyAlignment="1">
      <alignment vertical="center" wrapText="1"/>
    </xf>
    <xf numFmtId="301" fontId="217" fillId="0" borderId="8" xfId="549" applyNumberFormat="1" applyFont="1" applyBorder="1" applyAlignment="1">
      <alignment horizontal="center" vertical="center" wrapText="1"/>
    </xf>
    <xf numFmtId="0" fontId="217" fillId="0" borderId="64" xfId="0" applyFont="1" applyBorder="1" applyAlignment="1">
      <alignment horizontal="center" vertical="center" wrapText="1"/>
    </xf>
    <xf numFmtId="0" fontId="332" fillId="0" borderId="65" xfId="17312" applyFont="1" applyBorder="1" applyAlignment="1">
      <alignment horizontal="center" vertical="center" wrapText="1"/>
    </xf>
    <xf numFmtId="0" fontId="333" fillId="0" borderId="0" xfId="17312" applyFont="1"/>
    <xf numFmtId="0" fontId="5" fillId="0" borderId="0" xfId="0" applyFont="1" applyAlignment="1">
      <alignment horizontal="center" vertical="center" wrapText="1"/>
    </xf>
    <xf numFmtId="0" fontId="225" fillId="0" borderId="0" xfId="0" applyFont="1" applyFill="1" applyBorder="1" applyAlignment="1">
      <alignment horizontal="center" vertical="center" wrapText="1"/>
    </xf>
    <xf numFmtId="0" fontId="6" fillId="0" borderId="0" xfId="0" applyFont="1" applyAlignment="1">
      <alignment horizontal="center" vertical="center" wrapText="1"/>
    </xf>
    <xf numFmtId="0" fontId="6" fillId="0" borderId="7" xfId="0" applyFont="1" applyFill="1" applyBorder="1" applyAlignment="1">
      <alignment horizontal="right"/>
    </xf>
    <xf numFmtId="0" fontId="307" fillId="0" borderId="0" xfId="944" applyFont="1" applyAlignment="1">
      <alignment horizontal="center" vertical="center" wrapText="1"/>
    </xf>
    <xf numFmtId="0" fontId="225" fillId="0" borderId="0" xfId="944" applyFont="1" applyAlignment="1">
      <alignment horizontal="center" vertical="center" wrapText="1"/>
    </xf>
    <xf numFmtId="0" fontId="6" fillId="0" borderId="7" xfId="944" applyFont="1" applyBorder="1" applyAlignment="1">
      <alignment horizontal="right" wrapText="1"/>
    </xf>
    <xf numFmtId="0" fontId="2" fillId="0" borderId="13" xfId="944" applyFont="1" applyBorder="1" applyAlignment="1">
      <alignment horizontal="center" vertical="center" wrapText="1"/>
    </xf>
    <xf numFmtId="0" fontId="2" fillId="0" borderId="17" xfId="944" applyFont="1" applyBorder="1" applyAlignment="1">
      <alignment horizontal="center" vertical="center" wrapText="1"/>
    </xf>
    <xf numFmtId="0" fontId="2" fillId="0" borderId="12" xfId="944" applyFont="1" applyBorder="1" applyAlignment="1">
      <alignment horizontal="center" vertical="center" wrapText="1"/>
    </xf>
    <xf numFmtId="0" fontId="2" fillId="0" borderId="35" xfId="944" applyFont="1" applyBorder="1" applyAlignment="1">
      <alignment horizontal="center" vertical="center" wrapText="1"/>
    </xf>
    <xf numFmtId="0" fontId="2" fillId="0" borderId="21" xfId="944" applyFont="1" applyBorder="1" applyAlignment="1">
      <alignment horizontal="center" vertical="center" wrapText="1"/>
    </xf>
    <xf numFmtId="0" fontId="2" fillId="0" borderId="48" xfId="944" applyFont="1" applyBorder="1" applyAlignment="1">
      <alignment horizontal="center" vertical="center" wrapText="1"/>
    </xf>
    <xf numFmtId="0" fontId="13" fillId="0" borderId="0" xfId="1088" applyFont="1" applyAlignment="1">
      <alignment horizontal="center" vertical="center" wrapText="1"/>
    </xf>
    <xf numFmtId="0" fontId="225" fillId="0" borderId="0" xfId="1088" applyFont="1" applyAlignment="1">
      <alignment horizontal="center" vertical="center" wrapText="1"/>
    </xf>
    <xf numFmtId="3" fontId="6" fillId="0" borderId="7" xfId="674" applyNumberFormat="1" applyFont="1" applyBorder="1" applyAlignment="1">
      <alignment horizontal="right" vertical="center"/>
    </xf>
    <xf numFmtId="0" fontId="258" fillId="0" borderId="29" xfId="17299" applyFont="1" applyBorder="1" applyAlignment="1">
      <alignment horizontal="center" vertical="center" wrapText="1"/>
    </xf>
    <xf numFmtId="0" fontId="258" fillId="0" borderId="0" xfId="17299" applyFont="1" applyAlignment="1">
      <alignment horizontal="center" vertical="center" wrapText="1"/>
    </xf>
    <xf numFmtId="0" fontId="260" fillId="0" borderId="7" xfId="17299" applyFont="1" applyBorder="1" applyAlignment="1">
      <alignment horizontal="right" vertical="center"/>
    </xf>
    <xf numFmtId="0" fontId="258" fillId="0" borderId="13" xfId="17299" applyFont="1" applyBorder="1" applyAlignment="1">
      <alignment horizontal="center" vertical="center" wrapText="1"/>
    </xf>
    <xf numFmtId="0" fontId="258" fillId="0" borderId="12" xfId="17299" applyFont="1" applyBorder="1" applyAlignment="1">
      <alignment horizontal="center" vertical="center" wrapText="1"/>
    </xf>
    <xf numFmtId="0" fontId="258" fillId="0" borderId="1" xfId="17300" applyFont="1" applyFill="1" applyBorder="1" applyAlignment="1">
      <alignment horizontal="center" vertical="center" wrapText="1"/>
    </xf>
    <xf numFmtId="0" fontId="2" fillId="0" borderId="1" xfId="17300" applyFont="1" applyFill="1" applyBorder="1" applyAlignment="1">
      <alignment horizontal="center" vertical="center" wrapText="1"/>
    </xf>
    <xf numFmtId="0" fontId="2" fillId="0" borderId="1" xfId="17301" applyFont="1" applyFill="1" applyBorder="1" applyAlignment="1">
      <alignment horizontal="center" vertical="center" wrapText="1"/>
    </xf>
    <xf numFmtId="0" fontId="260" fillId="0" borderId="0" xfId="17299" applyFont="1" applyAlignment="1">
      <alignment horizontal="center" vertical="center" wrapText="1"/>
    </xf>
    <xf numFmtId="0" fontId="330" fillId="0" borderId="0" xfId="1039" quotePrefix="1" applyFont="1" applyFill="1" applyBorder="1" applyAlignment="1">
      <alignment horizontal="distributed" vertical="center" wrapText="1"/>
    </xf>
    <xf numFmtId="0" fontId="3" fillId="0" borderId="0" xfId="1039" quotePrefix="1" applyFont="1" applyFill="1" applyBorder="1" applyAlignment="1">
      <alignment horizontal="distributed" vertical="center" wrapText="1"/>
    </xf>
    <xf numFmtId="172" fontId="2" fillId="0" borderId="0" xfId="567" applyNumberFormat="1" applyFont="1" applyFill="1" applyAlignment="1">
      <alignment horizontal="center" vertical="center" wrapText="1"/>
    </xf>
    <xf numFmtId="172" fontId="6" fillId="0" borderId="0" xfId="567" applyNumberFormat="1" applyFont="1" applyFill="1" applyAlignment="1">
      <alignment horizontal="center" vertical="center" wrapText="1"/>
    </xf>
    <xf numFmtId="0" fontId="6" fillId="0" borderId="7" xfId="1039" applyFont="1" applyFill="1" applyBorder="1" applyAlignment="1">
      <alignment horizontal="right" vertical="top"/>
    </xf>
    <xf numFmtId="0" fontId="2" fillId="0" borderId="1" xfId="1039" applyFont="1" applyFill="1" applyBorder="1" applyAlignment="1">
      <alignment horizontal="center" vertical="center" wrapText="1"/>
    </xf>
    <xf numFmtId="0" fontId="308" fillId="0" borderId="1" xfId="1039" applyFont="1" applyFill="1" applyBorder="1" applyAlignment="1">
      <alignment horizontal="center" vertical="center" wrapText="1"/>
    </xf>
    <xf numFmtId="3" fontId="2" fillId="0" borderId="1" xfId="2941" applyNumberFormat="1" applyFont="1" applyFill="1" applyBorder="1" applyAlignment="1">
      <alignment horizontal="center" vertical="center" wrapText="1"/>
    </xf>
    <xf numFmtId="278" fontId="2" fillId="0" borderId="1" xfId="2941" applyNumberFormat="1" applyFont="1" applyFill="1" applyBorder="1" applyAlignment="1">
      <alignment horizontal="center" vertical="center" wrapText="1"/>
    </xf>
    <xf numFmtId="0" fontId="3" fillId="0" borderId="1" xfId="0" applyFont="1" applyFill="1" applyBorder="1" applyAlignment="1">
      <alignment horizontal="center" vertical="center"/>
    </xf>
    <xf numFmtId="169" fontId="205" fillId="63" borderId="1" xfId="566" applyNumberFormat="1" applyFont="1" applyFill="1" applyBorder="1" applyAlignment="1">
      <alignment horizontal="center" vertical="center" wrapText="1"/>
    </xf>
    <xf numFmtId="0" fontId="221" fillId="63" borderId="7" xfId="0" applyFont="1" applyFill="1" applyBorder="1" applyAlignment="1">
      <alignment horizontal="right" vertical="center"/>
    </xf>
    <xf numFmtId="0" fontId="205" fillId="63" borderId="13" xfId="0" applyFont="1" applyFill="1" applyBorder="1" applyAlignment="1">
      <alignment horizontal="center" vertical="center" wrapText="1"/>
    </xf>
    <xf numFmtId="0" fontId="205" fillId="63" borderId="12" xfId="0" applyFont="1" applyFill="1" applyBorder="1" applyAlignment="1">
      <alignment horizontal="center" vertical="center" wrapText="1"/>
    </xf>
    <xf numFmtId="169" fontId="205" fillId="63" borderId="13" xfId="566" applyNumberFormat="1" applyFont="1" applyFill="1" applyBorder="1" applyAlignment="1">
      <alignment horizontal="center" vertical="center" wrapText="1"/>
    </xf>
    <xf numFmtId="169" fontId="205" fillId="63" borderId="12" xfId="566" applyNumberFormat="1" applyFont="1" applyFill="1" applyBorder="1" applyAlignment="1">
      <alignment horizontal="center" vertical="center" wrapText="1"/>
    </xf>
    <xf numFmtId="0" fontId="205" fillId="63" borderId="45" xfId="0" applyFont="1" applyFill="1" applyBorder="1" applyAlignment="1">
      <alignment horizontal="center" vertical="center" wrapText="1"/>
    </xf>
    <xf numFmtId="0" fontId="205" fillId="63" borderId="46" xfId="0" applyFont="1" applyFill="1" applyBorder="1" applyAlignment="1">
      <alignment horizontal="center" vertical="center" wrapText="1"/>
    </xf>
    <xf numFmtId="0" fontId="205" fillId="63" borderId="49" xfId="0" applyFont="1" applyFill="1" applyBorder="1" applyAlignment="1">
      <alignment horizontal="center" vertical="center" wrapText="1"/>
    </xf>
    <xf numFmtId="0" fontId="205" fillId="63" borderId="35" xfId="0" applyFont="1" applyFill="1" applyBorder="1" applyAlignment="1">
      <alignment horizontal="center" vertical="center" wrapText="1"/>
    </xf>
    <xf numFmtId="0" fontId="205" fillId="63" borderId="21" xfId="0" applyFont="1" applyFill="1" applyBorder="1" applyAlignment="1">
      <alignment horizontal="center" vertical="center" wrapText="1"/>
    </xf>
    <xf numFmtId="0" fontId="205" fillId="63" borderId="48" xfId="0" applyFont="1" applyFill="1" applyBorder="1" applyAlignment="1">
      <alignment horizontal="center" vertical="center" wrapText="1"/>
    </xf>
    <xf numFmtId="0" fontId="205" fillId="63" borderId="1" xfId="0" applyFont="1" applyFill="1" applyBorder="1" applyAlignment="1">
      <alignment horizontal="center" vertical="center" wrapText="1"/>
    </xf>
    <xf numFmtId="0" fontId="205" fillId="63" borderId="15" xfId="0" applyFont="1" applyFill="1" applyBorder="1" applyAlignment="1">
      <alignment horizontal="center" vertical="center" wrapText="1"/>
    </xf>
    <xf numFmtId="0" fontId="205" fillId="63" borderId="0" xfId="0" applyFont="1" applyFill="1" applyBorder="1" applyAlignment="1">
      <alignment horizontal="center" vertical="center" wrapText="1"/>
    </xf>
    <xf numFmtId="0" fontId="205" fillId="63" borderId="60" xfId="0" applyFont="1" applyFill="1" applyBorder="1" applyAlignment="1">
      <alignment horizontal="center" vertical="center" wrapText="1"/>
    </xf>
    <xf numFmtId="0" fontId="205" fillId="63" borderId="17" xfId="0" applyFont="1" applyFill="1" applyBorder="1" applyAlignment="1">
      <alignment horizontal="center" vertical="center" wrapText="1"/>
    </xf>
    <xf numFmtId="0" fontId="2" fillId="63" borderId="0" xfId="0" applyFont="1" applyFill="1" applyBorder="1" applyAlignment="1">
      <alignment horizontal="center" vertical="center" wrapText="1"/>
    </xf>
    <xf numFmtId="0" fontId="222" fillId="63" borderId="7" xfId="0" applyFont="1" applyFill="1" applyBorder="1" applyAlignment="1">
      <alignment horizontal="center" vertical="center"/>
    </xf>
    <xf numFmtId="169" fontId="205" fillId="63" borderId="17" xfId="566" applyNumberFormat="1" applyFont="1" applyFill="1" applyBorder="1" applyAlignment="1">
      <alignment horizontal="center" vertical="center" wrapText="1"/>
    </xf>
    <xf numFmtId="0" fontId="6" fillId="63" borderId="0" xfId="0" applyFont="1" applyFill="1" applyBorder="1" applyAlignment="1">
      <alignment horizontal="center" vertical="center" wrapText="1"/>
    </xf>
    <xf numFmtId="0" fontId="5" fillId="0" borderId="0" xfId="1088" applyFont="1" applyAlignment="1">
      <alignment horizontal="center" vertical="center" wrapText="1"/>
    </xf>
    <xf numFmtId="0" fontId="6" fillId="0" borderId="0" xfId="1088" applyFont="1" applyAlignment="1">
      <alignment horizontal="center" vertical="center" wrapText="1"/>
    </xf>
    <xf numFmtId="0" fontId="225" fillId="0" borderId="7" xfId="1088" applyFont="1" applyBorder="1" applyAlignment="1">
      <alignment horizontal="right" vertical="center"/>
    </xf>
    <xf numFmtId="0" fontId="30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60" fillId="63" borderId="7" xfId="0" applyFont="1" applyFill="1" applyBorder="1" applyAlignment="1">
      <alignment horizontal="right" vertical="center" wrapText="1"/>
    </xf>
    <xf numFmtId="0" fontId="249" fillId="0" borderId="0" xfId="0" applyFont="1" applyAlignment="1">
      <alignment horizontal="left" vertical="center"/>
    </xf>
    <xf numFmtId="0" fontId="239" fillId="0" borderId="0" xfId="0" quotePrefix="1" applyFont="1" applyAlignment="1">
      <alignment horizontal="left" vertical="center" wrapText="1"/>
    </xf>
    <xf numFmtId="0" fontId="239" fillId="0" borderId="0" xfId="0" applyFont="1" applyAlignment="1">
      <alignment horizontal="left" vertical="center"/>
    </xf>
    <xf numFmtId="0" fontId="2" fillId="63" borderId="0" xfId="0" applyFont="1" applyFill="1" applyAlignment="1">
      <alignment horizontal="center" vertical="center" wrapText="1"/>
    </xf>
    <xf numFmtId="0" fontId="6" fillId="0" borderId="7" xfId="0" applyFont="1" applyBorder="1" applyAlignment="1">
      <alignment horizontal="right" vertical="center"/>
    </xf>
    <xf numFmtId="0" fontId="323" fillId="0" borderId="1" xfId="0" applyFont="1" applyBorder="1" applyAlignment="1">
      <alignment horizontal="center" vertical="center"/>
    </xf>
    <xf numFmtId="0" fontId="323" fillId="0" borderId="17" xfId="0" applyFont="1" applyBorder="1" applyAlignment="1">
      <alignment horizontal="center" vertical="center"/>
    </xf>
    <xf numFmtId="0" fontId="323" fillId="0" borderId="12" xfId="0" applyFont="1" applyBorder="1" applyAlignment="1">
      <alignment horizontal="center" vertical="center"/>
    </xf>
    <xf numFmtId="0" fontId="324" fillId="0" borderId="1" xfId="0" applyFont="1" applyBorder="1" applyAlignment="1">
      <alignment horizontal="center" vertical="center"/>
    </xf>
    <xf numFmtId="0" fontId="323" fillId="63" borderId="1" xfId="0" applyFont="1" applyFill="1" applyBorder="1" applyAlignment="1">
      <alignment horizontal="center" vertical="center" wrapText="1"/>
    </xf>
    <xf numFmtId="0" fontId="323" fillId="63" borderId="1" xfId="0" applyFont="1" applyFill="1" applyBorder="1" applyAlignment="1">
      <alignment horizontal="center" vertical="center"/>
    </xf>
    <xf numFmtId="0" fontId="323" fillId="0" borderId="1" xfId="0" applyFont="1" applyBorder="1" applyAlignment="1">
      <alignment horizontal="center" vertical="center" wrapText="1"/>
    </xf>
    <xf numFmtId="0" fontId="325" fillId="0" borderId="13" xfId="0" applyFont="1" applyBorder="1" applyAlignment="1">
      <alignment horizontal="center" vertical="center" wrapText="1"/>
    </xf>
    <xf numFmtId="0" fontId="325" fillId="0" borderId="12" xfId="0" applyFont="1" applyBorder="1" applyAlignment="1">
      <alignment horizontal="center" vertical="center" wrapText="1"/>
    </xf>
    <xf numFmtId="0" fontId="323" fillId="0" borderId="13" xfId="0" applyFont="1" applyBorder="1" applyAlignment="1">
      <alignment horizontal="center" vertical="center" wrapText="1"/>
    </xf>
    <xf numFmtId="0" fontId="323" fillId="0" borderId="12" xfId="0" applyFont="1" applyBorder="1" applyAlignment="1">
      <alignment horizontal="center" vertical="center" wrapText="1"/>
    </xf>
    <xf numFmtId="0" fontId="6" fillId="63" borderId="0" xfId="0" applyFont="1" applyFill="1" applyAlignment="1">
      <alignment horizontal="center" vertical="center"/>
    </xf>
    <xf numFmtId="0" fontId="258" fillId="0" borderId="0" xfId="0" applyFont="1" applyBorder="1" applyAlignment="1">
      <alignment horizontal="center" vertical="center" wrapText="1"/>
    </xf>
    <xf numFmtId="0" fontId="260" fillId="0" borderId="0" xfId="0" applyFont="1" applyBorder="1" applyAlignment="1">
      <alignment horizontal="center" vertical="center" wrapText="1"/>
    </xf>
    <xf numFmtId="3" fontId="305" fillId="0" borderId="7" xfId="984" applyNumberFormat="1" applyFont="1" applyFill="1" applyBorder="1" applyAlignment="1">
      <alignment horizontal="right" vertical="center" wrapText="1"/>
    </xf>
    <xf numFmtId="3" fontId="3" fillId="0" borderId="0" xfId="984" applyNumberFormat="1" applyFont="1" applyFill="1" applyAlignment="1">
      <alignment horizontal="distributed" vertical="center" wrapText="1"/>
    </xf>
    <xf numFmtId="0" fontId="2" fillId="0" borderId="0" xfId="1087" applyNumberFormat="1" applyFont="1" applyFill="1" applyAlignment="1">
      <alignment horizontal="center" vertical="center" wrapText="1"/>
    </xf>
    <xf numFmtId="0" fontId="244" fillId="0" borderId="7" xfId="0" applyFont="1" applyBorder="1" applyAlignment="1">
      <alignment horizontal="right" vertical="center"/>
    </xf>
    <xf numFmtId="3" fontId="6" fillId="0" borderId="0" xfId="1087" applyNumberFormat="1" applyFont="1" applyFill="1" applyAlignment="1">
      <alignment horizontal="center" vertical="center" wrapText="1"/>
    </xf>
    <xf numFmtId="3" fontId="3" fillId="0" borderId="47" xfId="2571" applyNumberFormat="1" applyFont="1" applyBorder="1" applyAlignment="1">
      <alignment horizontal="center" vertical="center" wrapText="1"/>
    </xf>
    <xf numFmtId="3" fontId="3" fillId="0" borderId="58" xfId="2571" applyNumberFormat="1" applyFont="1" applyBorder="1" applyAlignment="1">
      <alignment horizontal="center" vertical="center" wrapText="1"/>
    </xf>
    <xf numFmtId="3" fontId="2" fillId="0" borderId="0" xfId="2571" applyNumberFormat="1" applyFont="1" applyFill="1" applyBorder="1" applyAlignment="1">
      <alignment horizontal="center" vertical="center" wrapText="1"/>
    </xf>
    <xf numFmtId="3" fontId="6" fillId="0" borderId="0" xfId="2571" applyNumberFormat="1" applyFont="1" applyFill="1" applyBorder="1" applyAlignment="1">
      <alignment horizontal="center" vertical="center" wrapText="1"/>
    </xf>
    <xf numFmtId="3" fontId="225" fillId="0" borderId="7" xfId="2571" applyNumberFormat="1" applyFont="1" applyFill="1" applyBorder="1" applyAlignment="1">
      <alignment horizontal="right" vertical="center" wrapText="1"/>
    </xf>
    <xf numFmtId="170" fontId="4" fillId="0" borderId="0" xfId="2571" applyNumberFormat="1" applyFont="1" applyFill="1" applyBorder="1" applyAlignment="1">
      <alignment horizontal="left" vertical="center" wrapText="1"/>
    </xf>
    <xf numFmtId="3" fontId="3" fillId="68" borderId="47" xfId="2572" applyNumberFormat="1" applyFont="1" applyFill="1" applyBorder="1" applyAlignment="1">
      <alignment horizontal="center" vertical="center" wrapText="1"/>
    </xf>
    <xf numFmtId="3" fontId="3" fillId="68" borderId="58" xfId="2572" applyNumberFormat="1" applyFont="1" applyFill="1" applyBorder="1" applyAlignment="1">
      <alignment horizontal="center" vertical="center" wrapText="1"/>
    </xf>
    <xf numFmtId="3" fontId="3" fillId="68" borderId="17" xfId="2572" applyNumberFormat="1" applyFont="1" applyFill="1" applyBorder="1" applyAlignment="1">
      <alignment horizontal="center" vertical="center" wrapText="1"/>
    </xf>
    <xf numFmtId="3" fontId="3" fillId="68" borderId="47" xfId="2573" applyNumberFormat="1" applyFont="1" applyFill="1" applyBorder="1" applyAlignment="1">
      <alignment horizontal="center" vertical="center" wrapText="1"/>
    </xf>
    <xf numFmtId="3" fontId="3" fillId="68" borderId="17" xfId="2573" applyNumberFormat="1" applyFont="1" applyFill="1" applyBorder="1" applyAlignment="1">
      <alignment horizontal="center" vertical="center" wrapText="1"/>
    </xf>
    <xf numFmtId="3" fontId="3" fillId="68" borderId="58" xfId="2573" applyNumberFormat="1" applyFont="1" applyFill="1" applyBorder="1" applyAlignment="1">
      <alignment horizontal="center" vertical="center" wrapText="1"/>
    </xf>
    <xf numFmtId="3" fontId="3" fillId="0" borderId="17" xfId="1061" applyNumberFormat="1" applyFont="1" applyBorder="1" applyAlignment="1">
      <alignment horizontal="center" vertical="center" wrapText="1"/>
    </xf>
    <xf numFmtId="3" fontId="3" fillId="0" borderId="58" xfId="1061" applyNumberFormat="1" applyFont="1" applyBorder="1" applyAlignment="1">
      <alignment horizontal="center" vertical="center" wrapText="1"/>
    </xf>
    <xf numFmtId="0" fontId="2" fillId="0" borderId="0" xfId="1067" applyFont="1" applyFill="1" applyBorder="1" applyAlignment="1">
      <alignment horizontal="center" vertical="center" wrapText="1"/>
    </xf>
    <xf numFmtId="3" fontId="6" fillId="0" borderId="0" xfId="1067" applyNumberFormat="1" applyFont="1" applyFill="1" applyBorder="1" applyAlignment="1">
      <alignment horizontal="center" vertical="center"/>
    </xf>
    <xf numFmtId="0" fontId="306" fillId="0" borderId="0" xfId="0" applyFont="1" applyAlignment="1">
      <alignment horizontal="left" vertical="center" wrapText="1"/>
    </xf>
    <xf numFmtId="0" fontId="9" fillId="0" borderId="47" xfId="0" applyFont="1" applyBorder="1" applyAlignment="1">
      <alignment horizontal="center" vertical="center" wrapText="1"/>
    </xf>
    <xf numFmtId="0" fontId="9" fillId="0" borderId="58" xfId="0" applyFont="1" applyBorder="1" applyAlignment="1">
      <alignment horizontal="center" vertical="center" wrapText="1"/>
    </xf>
    <xf numFmtId="3" fontId="2" fillId="0" borderId="0" xfId="3020" applyNumberFormat="1" applyFont="1" applyFill="1" applyAlignment="1">
      <alignment horizontal="center" vertical="center" wrapText="1"/>
    </xf>
    <xf numFmtId="3" fontId="2" fillId="0" borderId="13" xfId="3020" applyNumberFormat="1" applyFont="1" applyFill="1" applyBorder="1" applyAlignment="1">
      <alignment horizontal="center" vertical="center" wrapText="1"/>
    </xf>
    <xf numFmtId="3" fontId="2" fillId="0" borderId="12" xfId="3020" applyNumberFormat="1" applyFont="1" applyFill="1" applyBorder="1" applyAlignment="1">
      <alignment horizontal="center" vertical="center" wrapText="1"/>
    </xf>
    <xf numFmtId="3" fontId="11" fillId="0" borderId="13" xfId="3020" applyNumberFormat="1" applyFont="1" applyFill="1" applyBorder="1" applyAlignment="1">
      <alignment horizontal="center" vertical="center" wrapText="1"/>
    </xf>
    <xf numFmtId="3" fontId="11" fillId="0" borderId="12" xfId="3020" applyNumberFormat="1" applyFont="1" applyFill="1" applyBorder="1" applyAlignment="1">
      <alignment horizontal="center" vertical="center" wrapText="1"/>
    </xf>
    <xf numFmtId="3" fontId="6" fillId="0" borderId="0" xfId="3020" applyNumberFormat="1" applyFont="1" applyFill="1" applyAlignment="1">
      <alignment horizontal="center" vertical="center" wrapText="1"/>
    </xf>
    <xf numFmtId="3" fontId="6" fillId="0" borderId="7" xfId="3020" applyNumberFormat="1" applyFont="1" applyFill="1" applyBorder="1" applyAlignment="1">
      <alignment horizontal="right" wrapText="1"/>
    </xf>
    <xf numFmtId="3" fontId="2" fillId="0" borderId="45" xfId="3020" applyNumberFormat="1" applyFont="1" applyFill="1" applyBorder="1" applyAlignment="1">
      <alignment horizontal="center" vertical="center" wrapText="1"/>
    </xf>
    <xf numFmtId="3" fontId="2" fillId="0" borderId="14" xfId="3020" applyNumberFormat="1" applyFont="1" applyFill="1" applyBorder="1" applyAlignment="1">
      <alignment horizontal="center" vertical="center" wrapText="1"/>
    </xf>
    <xf numFmtId="0" fontId="2" fillId="0" borderId="0" xfId="3309" applyFont="1" applyFill="1" applyBorder="1" applyAlignment="1">
      <alignment horizontal="center" vertical="center" wrapText="1"/>
    </xf>
    <xf numFmtId="3" fontId="244" fillId="0" borderId="7" xfId="3020" applyNumberFormat="1" applyFont="1" applyFill="1" applyBorder="1" applyAlignment="1">
      <alignment horizontal="right" vertical="center" wrapText="1"/>
    </xf>
    <xf numFmtId="3" fontId="244" fillId="0" borderId="0" xfId="3309" applyNumberFormat="1" applyFont="1" applyAlignment="1">
      <alignment horizontal="center" vertical="center" wrapText="1"/>
    </xf>
    <xf numFmtId="0" fontId="2" fillId="0" borderId="0" xfId="985" applyFont="1" applyFill="1" applyAlignment="1">
      <alignment horizontal="center" vertical="center" wrapText="1"/>
    </xf>
    <xf numFmtId="1" fontId="6" fillId="0" borderId="0" xfId="985" applyNumberFormat="1" applyFont="1" applyFill="1" applyAlignment="1">
      <alignment horizontal="center" vertical="center" wrapText="1"/>
    </xf>
    <xf numFmtId="49" fontId="6" fillId="0" borderId="7" xfId="3208" applyNumberFormat="1" applyFont="1" applyFill="1" applyBorder="1" applyAlignment="1">
      <alignment horizontal="right" vertical="center"/>
    </xf>
    <xf numFmtId="0" fontId="2" fillId="0" borderId="0" xfId="985" applyFont="1" applyAlignment="1">
      <alignment horizontal="center" vertical="center" wrapText="1"/>
    </xf>
    <xf numFmtId="0" fontId="2" fillId="0" borderId="0" xfId="985" applyFont="1" applyAlignment="1">
      <alignment horizontal="center" vertical="center"/>
    </xf>
    <xf numFmtId="0" fontId="4" fillId="0" borderId="0" xfId="985" applyFont="1" applyBorder="1" applyAlignment="1">
      <alignment horizontal="left" vertical="center" wrapText="1"/>
    </xf>
    <xf numFmtId="0" fontId="6" fillId="0" borderId="7" xfId="985" applyFont="1" applyBorder="1" applyAlignment="1">
      <alignment horizontal="right" vertical="center"/>
    </xf>
    <xf numFmtId="3" fontId="6" fillId="0" borderId="0" xfId="985" applyNumberFormat="1" applyFont="1" applyAlignment="1">
      <alignment horizontal="center" vertical="center" wrapText="1"/>
    </xf>
    <xf numFmtId="0" fontId="2" fillId="0" borderId="0" xfId="2634" applyFont="1" applyFill="1" applyAlignment="1">
      <alignment horizontal="center" vertical="center" wrapText="1"/>
    </xf>
    <xf numFmtId="3" fontId="6" fillId="0" borderId="0" xfId="2634" applyNumberFormat="1" applyFont="1" applyFill="1" applyAlignment="1">
      <alignment horizontal="center" vertical="center" wrapText="1"/>
    </xf>
    <xf numFmtId="0" fontId="6" fillId="0" borderId="0" xfId="2634" applyFont="1" applyFill="1" applyAlignment="1">
      <alignment horizontal="center" vertical="center" wrapText="1"/>
    </xf>
    <xf numFmtId="0" fontId="6" fillId="0" borderId="7" xfId="2634" applyFont="1" applyFill="1" applyBorder="1" applyAlignment="1">
      <alignment horizontal="right" vertical="center" wrapText="1"/>
    </xf>
    <xf numFmtId="0" fontId="3" fillId="0" borderId="0" xfId="2634" quotePrefix="1" applyFont="1" applyFill="1" applyAlignment="1">
      <alignment horizontal="left" vertical="center" wrapText="1"/>
    </xf>
    <xf numFmtId="0" fontId="3" fillId="0" borderId="0" xfId="2634" applyFont="1" applyFill="1" applyAlignment="1">
      <alignment horizontal="left" vertical="center" wrapText="1"/>
    </xf>
    <xf numFmtId="3" fontId="223" fillId="0" borderId="0" xfId="2634" applyNumberFormat="1" applyFont="1" applyFill="1" applyBorder="1" applyAlignment="1">
      <alignment horizontal="left" vertical="center" wrapText="1"/>
    </xf>
    <xf numFmtId="3" fontId="2" fillId="0" borderId="0" xfId="2634" applyNumberFormat="1" applyFont="1" applyFill="1" applyBorder="1" applyAlignment="1">
      <alignment horizontal="left" vertical="center" wrapText="1"/>
    </xf>
    <xf numFmtId="0" fontId="259" fillId="0" borderId="8" xfId="985" applyFont="1" applyBorder="1" applyAlignment="1">
      <alignment horizontal="left" vertical="center" wrapText="1"/>
    </xf>
    <xf numFmtId="3" fontId="258" fillId="0" borderId="0" xfId="985" applyNumberFormat="1" applyFont="1" applyAlignment="1">
      <alignment horizontal="center" vertical="center" wrapText="1"/>
    </xf>
    <xf numFmtId="0" fontId="260" fillId="0" borderId="0" xfId="985" applyFont="1" applyBorder="1" applyAlignment="1">
      <alignment horizontal="right"/>
    </xf>
    <xf numFmtId="0" fontId="259" fillId="0" borderId="64" xfId="985" applyFont="1" applyBorder="1" applyAlignment="1">
      <alignment horizontal="center" vertical="center" wrapText="1"/>
    </xf>
    <xf numFmtId="3" fontId="2" fillId="63" borderId="29" xfId="1086" applyNumberFormat="1" applyFont="1" applyFill="1" applyBorder="1" applyAlignment="1">
      <alignment horizontal="center" vertical="center" wrapText="1"/>
    </xf>
    <xf numFmtId="3" fontId="2" fillId="63" borderId="44" xfId="1086" applyNumberFormat="1" applyFont="1" applyFill="1" applyBorder="1" applyAlignment="1">
      <alignment horizontal="center" vertical="center" wrapText="1"/>
    </xf>
    <xf numFmtId="3" fontId="259" fillId="0" borderId="64" xfId="985" applyNumberFormat="1" applyFont="1" applyBorder="1" applyAlignment="1">
      <alignment horizontal="center" vertical="center" wrapText="1"/>
    </xf>
    <xf numFmtId="3" fontId="261" fillId="0" borderId="0" xfId="985" applyNumberFormat="1" applyFont="1" applyAlignment="1">
      <alignment horizontal="center" vertical="center" wrapText="1"/>
    </xf>
    <xf numFmtId="0" fontId="258" fillId="0" borderId="35" xfId="0" applyFont="1" applyBorder="1" applyAlignment="1">
      <alignment horizontal="center" vertical="center"/>
    </xf>
    <xf numFmtId="0" fontId="258" fillId="0" borderId="48" xfId="0" applyFont="1" applyBorder="1" applyAlignment="1">
      <alignment horizontal="center" vertical="center"/>
    </xf>
    <xf numFmtId="0" fontId="260" fillId="0" borderId="0" xfId="0" applyFont="1" applyAlignment="1">
      <alignment horizontal="right"/>
    </xf>
    <xf numFmtId="0" fontId="258" fillId="0" borderId="0" xfId="0" applyFont="1" applyAlignment="1">
      <alignment horizontal="center" wrapText="1"/>
    </xf>
    <xf numFmtId="0" fontId="217" fillId="0" borderId="0" xfId="0" applyFont="1" applyAlignment="1">
      <alignment horizontal="center" wrapText="1"/>
    </xf>
    <xf numFmtId="0" fontId="260" fillId="0" borderId="0" xfId="0" applyFont="1" applyAlignment="1">
      <alignment horizontal="center"/>
    </xf>
    <xf numFmtId="0" fontId="306" fillId="0" borderId="35" xfId="0" applyFont="1" applyBorder="1" applyAlignment="1">
      <alignment horizontal="center" vertical="center"/>
    </xf>
    <xf numFmtId="0" fontId="306" fillId="0" borderId="21" xfId="0" applyFont="1" applyBorder="1" applyAlignment="1">
      <alignment horizontal="center" vertical="center"/>
    </xf>
    <xf numFmtId="0" fontId="306" fillId="0" borderId="48" xfId="0" applyFont="1" applyBorder="1" applyAlignment="1">
      <alignment horizontal="center" vertical="center"/>
    </xf>
    <xf numFmtId="0" fontId="260" fillId="0" borderId="7" xfId="0" applyFont="1" applyBorder="1" applyAlignment="1">
      <alignment horizontal="right"/>
    </xf>
    <xf numFmtId="3" fontId="2" fillId="63" borderId="0" xfId="17308" applyNumberFormat="1" applyFont="1" applyFill="1" applyBorder="1" applyAlignment="1">
      <alignment horizontal="center" vertical="center" wrapText="1"/>
    </xf>
    <xf numFmtId="3" fontId="6" fillId="63" borderId="0" xfId="17308" applyNumberFormat="1" applyFont="1" applyFill="1" applyBorder="1" applyAlignment="1">
      <alignment horizontal="center" vertical="center" wrapText="1"/>
    </xf>
    <xf numFmtId="0" fontId="258" fillId="0" borderId="64" xfId="0" applyFont="1" applyBorder="1" applyAlignment="1">
      <alignment horizontal="center" vertical="center"/>
    </xf>
    <xf numFmtId="0" fontId="217" fillId="0" borderId="0" xfId="0" applyFont="1" applyBorder="1" applyAlignment="1">
      <alignment horizontal="left" vertical="center" wrapText="1"/>
    </xf>
    <xf numFmtId="0" fontId="258" fillId="0" borderId="0" xfId="0" applyFont="1" applyAlignment="1">
      <alignment horizontal="center" vertical="center" wrapText="1"/>
    </xf>
    <xf numFmtId="0" fontId="258" fillId="0" borderId="0" xfId="0" applyFont="1" applyAlignment="1">
      <alignment horizontal="center" vertical="center"/>
    </xf>
    <xf numFmtId="3" fontId="260" fillId="0" borderId="0" xfId="0" applyNumberFormat="1" applyFont="1" applyAlignment="1">
      <alignment horizontal="center"/>
    </xf>
    <xf numFmtId="0" fontId="258" fillId="0" borderId="64" xfId="0" applyFont="1" applyBorder="1" applyAlignment="1">
      <alignment horizontal="center" vertical="center" wrapText="1"/>
    </xf>
    <xf numFmtId="3" fontId="3" fillId="63" borderId="64" xfId="17308" applyNumberFormat="1" applyFont="1" applyFill="1" applyBorder="1" applyAlignment="1">
      <alignment horizontal="center" vertical="center" wrapText="1"/>
    </xf>
    <xf numFmtId="0" fontId="0" fillId="0" borderId="0" xfId="0" quotePrefix="1" applyAlignment="1">
      <alignment horizontal="left" vertical="center" wrapText="1"/>
    </xf>
    <xf numFmtId="0" fontId="0" fillId="0" borderId="0" xfId="0" applyAlignment="1">
      <alignment horizontal="left" vertical="center" wrapText="1"/>
    </xf>
    <xf numFmtId="0" fontId="258" fillId="0" borderId="66" xfId="0" applyFont="1" applyBorder="1" applyAlignment="1">
      <alignment horizontal="center"/>
    </xf>
    <xf numFmtId="0" fontId="258" fillId="0" borderId="68" xfId="0" applyFont="1" applyBorder="1" applyAlignment="1">
      <alignment horizontal="center"/>
    </xf>
    <xf numFmtId="0" fontId="258" fillId="0" borderId="65" xfId="0" applyFont="1" applyBorder="1" applyAlignment="1">
      <alignment horizontal="center" vertical="center"/>
    </xf>
    <xf numFmtId="0" fontId="258" fillId="0" borderId="12" xfId="0" applyFont="1" applyBorder="1" applyAlignment="1">
      <alignment horizontal="center" vertical="center"/>
    </xf>
    <xf numFmtId="0" fontId="258" fillId="0" borderId="65" xfId="0" applyFont="1" applyBorder="1" applyAlignment="1">
      <alignment horizontal="center" vertical="center" wrapText="1"/>
    </xf>
    <xf numFmtId="0" fontId="258" fillId="0" borderId="12" xfId="0" applyFont="1" applyBorder="1" applyAlignment="1">
      <alignment horizontal="center" vertical="center" wrapText="1"/>
    </xf>
    <xf numFmtId="0" fontId="258" fillId="0" borderId="66" xfId="0" applyFont="1" applyBorder="1" applyAlignment="1">
      <alignment horizontal="center" vertical="center" wrapText="1"/>
    </xf>
    <xf numFmtId="0" fontId="258" fillId="0" borderId="67" xfId="0" applyFont="1" applyBorder="1" applyAlignment="1">
      <alignment horizontal="center" vertical="center" wrapText="1"/>
    </xf>
    <xf numFmtId="0" fontId="258" fillId="0" borderId="68" xfId="0" applyFont="1" applyBorder="1" applyAlignment="1">
      <alignment horizontal="center" vertical="center" wrapText="1"/>
    </xf>
    <xf numFmtId="0" fontId="258" fillId="0" borderId="0" xfId="17312" applyFont="1" applyAlignment="1">
      <alignment horizontal="center" vertical="center" wrapText="1"/>
    </xf>
    <xf numFmtId="0" fontId="6" fillId="0" borderId="7" xfId="17312" applyFont="1" applyBorder="1" applyAlignment="1">
      <alignment horizontal="right" vertical="center" wrapText="1"/>
    </xf>
    <xf numFmtId="0" fontId="259" fillId="0" borderId="64" xfId="17312" applyFont="1" applyBorder="1" applyAlignment="1">
      <alignment horizontal="center" vertical="center" wrapText="1"/>
    </xf>
    <xf numFmtId="0" fontId="256" fillId="0" borderId="64" xfId="17312" applyFont="1" applyBorder="1" applyAlignment="1">
      <alignment horizontal="center" vertical="center" wrapText="1"/>
    </xf>
    <xf numFmtId="1" fontId="260" fillId="0" borderId="0" xfId="17312" applyNumberFormat="1" applyFont="1" applyAlignment="1">
      <alignment horizontal="center" vertical="center" wrapText="1"/>
    </xf>
    <xf numFmtId="0" fontId="260" fillId="0" borderId="0" xfId="17312" applyFont="1" applyAlignment="1">
      <alignment horizontal="center" vertical="center" wrapText="1"/>
    </xf>
  </cellXfs>
  <cellStyles count="17323">
    <cellStyle name="_x0001_" xfId="1"/>
    <cellStyle name="          _x000a__x000a_shell=progman.exe_x000a__x000a_m" xfId="3315"/>
    <cellStyle name="          _x000d__x000a_shell=progman.exe_x000d__x000a_m" xfId="2"/>
    <cellStyle name="          _x000d__x000d_shell=progman.exe_x000d__x000d_m" xfId="3316"/>
    <cellStyle name="          _x005f_x000d__x005f_x000a_shell=progman.exe_x005f_x000d__x005f_x000a_m" xfId="3317"/>
    <cellStyle name=" (2)" xfId="3318"/>
    <cellStyle name="_x0001_ 10" xfId="3319"/>
    <cellStyle name="_x0001_ 11" xfId="3320"/>
    <cellStyle name="_x0001_ 12" xfId="3321"/>
    <cellStyle name="_x0001_ 13" xfId="3322"/>
    <cellStyle name="_x0001_ 14" xfId="3323"/>
    <cellStyle name="_x0001_ 15" xfId="3324"/>
    <cellStyle name="_x0001_ 16" xfId="3325"/>
    <cellStyle name="_x0001_ 17" xfId="3326"/>
    <cellStyle name="_x0001_ 18" xfId="3327"/>
    <cellStyle name="_x0001_ 19" xfId="3328"/>
    <cellStyle name="_x0001_ 2" xfId="2637"/>
    <cellStyle name="_x0001_ 20" xfId="3329"/>
    <cellStyle name="_x0001_ 21" xfId="3330"/>
    <cellStyle name="_x0001_ 22" xfId="3331"/>
    <cellStyle name="_x0001_ 23" xfId="3332"/>
    <cellStyle name="_x0001_ 24" xfId="3333"/>
    <cellStyle name="_x0001_ 25" xfId="3334"/>
    <cellStyle name="_x0001_ 26" xfId="3335"/>
    <cellStyle name="_x0001_ 27" xfId="3336"/>
    <cellStyle name="_x0001_ 28" xfId="3337"/>
    <cellStyle name="_x0001_ 29" xfId="3338"/>
    <cellStyle name="_x0001_ 3" xfId="3212"/>
    <cellStyle name="_x0001_ 30" xfId="3339"/>
    <cellStyle name="_x0001_ 31" xfId="3340"/>
    <cellStyle name="_x0001_ 32" xfId="3341"/>
    <cellStyle name="_x0001_ 33" xfId="3342"/>
    <cellStyle name="_x0001_ 34" xfId="3343"/>
    <cellStyle name="_x0001_ 35" xfId="3344"/>
    <cellStyle name="_x0001_ 36" xfId="3345"/>
    <cellStyle name="_x0001_ 37" xfId="3346"/>
    <cellStyle name="_x0001_ 38" xfId="3347"/>
    <cellStyle name="_x0001_ 39" xfId="3348"/>
    <cellStyle name="_x0001_ 4" xfId="3349"/>
    <cellStyle name="_x0001_ 40" xfId="3350"/>
    <cellStyle name="_x0001_ 41" xfId="3351"/>
    <cellStyle name="_x0001_ 42" xfId="3352"/>
    <cellStyle name="_x0001_ 43" xfId="3353"/>
    <cellStyle name="_x0001_ 44" xfId="3354"/>
    <cellStyle name="_x0001_ 5" xfId="3355"/>
    <cellStyle name="_x0001_ 6" xfId="3356"/>
    <cellStyle name="_x0001_ 7" xfId="3357"/>
    <cellStyle name="_x0001_ 8" xfId="3358"/>
    <cellStyle name="_x0001_ 9" xfId="3359"/>
    <cellStyle name="_x000a__x000a_JournalTemplate=C:\COMFO\CTALK\JOURSTD.TPL_x000a__x000a_LbStateAddress=3 3 0 251 1 89 2 311_x000a__x000a_LbStateJou" xfId="3360"/>
    <cellStyle name="_x000d__x000a_JournalTemplate=C:\COMFO\CTALK\JOURSTD.TPL_x000d__x000a_LbStateAddress=3 3 0 251 1 89 2 311_x000d__x000a_LbStateJou" xfId="3"/>
    <cellStyle name="_x000d__x000a_JournalTemplate=C:\COMFO\CTALK\JOURSTD.TPL_x000d__x000a_LbStateAddress=3 3 0 251 1 89 2 311_x000d__x000a_LbStateJou 3" xfId="3361"/>
    <cellStyle name="#,##0" xfId="4"/>
    <cellStyle name="#,##0 2" xfId="2638"/>
    <cellStyle name="#,##0 3" xfId="3362"/>
    <cellStyle name="#,##0 4" xfId="3363"/>
    <cellStyle name="#.##0" xfId="3364"/>
    <cellStyle name="%" xfId="5"/>
    <cellStyle name=",." xfId="3365"/>
    <cellStyle name="." xfId="6"/>
    <cellStyle name=". 2" xfId="3366"/>
    <cellStyle name=". 3" xfId="3367"/>
    <cellStyle name=". 3 2" xfId="3368"/>
    <cellStyle name=".d©y" xfId="7"/>
    <cellStyle name=".d©y 2" xfId="2084"/>
    <cellStyle name=".d©y?_x000c_Normal_®Ò_x000d_Normal_123569?b_x000f_Normal_5HUYIC~1?_x0011_Normal_903DK-2001?_x000c_Normal_AD_x000b_Normal_Adot?_x000d_Normal_ADAdot?_x000d_Normal_ADOT~1ⓨ␐_x000b_?ÿ?_x0012_?ÿ?adot1?_x000b_Normal_ATEP?_x0012_Normal_Bao 㐬⎼o NCC?_x000b_" xfId="2639"/>
    <cellStyle name="?" xfId="2640"/>
    <cellStyle name="??" xfId="8"/>
    <cellStyle name="?? [ - ??1" xfId="3369"/>
    <cellStyle name="?? [ - ??2" xfId="3370"/>
    <cellStyle name="?? [ - ??3" xfId="3371"/>
    <cellStyle name="?? [ - ??4" xfId="3372"/>
    <cellStyle name="?? [ - ??5" xfId="3373"/>
    <cellStyle name="?? [ - ??6" xfId="3374"/>
    <cellStyle name="?? [ - ??7" xfId="3375"/>
    <cellStyle name="?? [ - ??8" xfId="3376"/>
    <cellStyle name="?? [0.00]_      " xfId="3377"/>
    <cellStyle name="?? [0]" xfId="9"/>
    <cellStyle name="?? [0] 2" xfId="10"/>
    <cellStyle name="?? [0] 3" xfId="3378"/>
    <cellStyle name="?? 10" xfId="3379"/>
    <cellStyle name="?? 11" xfId="3380"/>
    <cellStyle name="?? 12" xfId="3381"/>
    <cellStyle name="?? 13" xfId="3382"/>
    <cellStyle name="?? 14" xfId="3383"/>
    <cellStyle name="?? 15" xfId="3384"/>
    <cellStyle name="?? 16" xfId="3385"/>
    <cellStyle name="?? 17" xfId="3386"/>
    <cellStyle name="?? 18" xfId="3387"/>
    <cellStyle name="?? 19" xfId="3388"/>
    <cellStyle name="?? 2" xfId="11"/>
    <cellStyle name="?? 20" xfId="3389"/>
    <cellStyle name="?? 21" xfId="3390"/>
    <cellStyle name="?? 22" xfId="3391"/>
    <cellStyle name="?? 23" xfId="3392"/>
    <cellStyle name="?? 24" xfId="3393"/>
    <cellStyle name="?? 25" xfId="3394"/>
    <cellStyle name="?? 26" xfId="3395"/>
    <cellStyle name="?? 27" xfId="3396"/>
    <cellStyle name="?? 28" xfId="3397"/>
    <cellStyle name="?? 29" xfId="3398"/>
    <cellStyle name="?? 3" xfId="3213"/>
    <cellStyle name="?? 30" xfId="3399"/>
    <cellStyle name="?? 31" xfId="3400"/>
    <cellStyle name="?? 32" xfId="3401"/>
    <cellStyle name="?? 33" xfId="3402"/>
    <cellStyle name="?? 34" xfId="3403"/>
    <cellStyle name="?? 35" xfId="3404"/>
    <cellStyle name="?? 36" xfId="3405"/>
    <cellStyle name="?? 37" xfId="3406"/>
    <cellStyle name="?? 38" xfId="3407"/>
    <cellStyle name="?? 39" xfId="3408"/>
    <cellStyle name="?? 4" xfId="3409"/>
    <cellStyle name="?? 40" xfId="3410"/>
    <cellStyle name="?? 41" xfId="3411"/>
    <cellStyle name="?? 42" xfId="3412"/>
    <cellStyle name="?? 43" xfId="3413"/>
    <cellStyle name="?? 44" xfId="3414"/>
    <cellStyle name="?? 45" xfId="3415"/>
    <cellStyle name="?? 46" xfId="3416"/>
    <cellStyle name="?? 47" xfId="3417"/>
    <cellStyle name="?? 48" xfId="3418"/>
    <cellStyle name="?? 49" xfId="3419"/>
    <cellStyle name="?? 5" xfId="3420"/>
    <cellStyle name="?? 50" xfId="3421"/>
    <cellStyle name="?? 51" xfId="3422"/>
    <cellStyle name="?? 52" xfId="3423"/>
    <cellStyle name="?? 53" xfId="3424"/>
    <cellStyle name="?? 54" xfId="3425"/>
    <cellStyle name="?? 55" xfId="3426"/>
    <cellStyle name="?? 56" xfId="3427"/>
    <cellStyle name="?? 57" xfId="3428"/>
    <cellStyle name="?? 6" xfId="3429"/>
    <cellStyle name="?? 7" xfId="3430"/>
    <cellStyle name="?? 8" xfId="3431"/>
    <cellStyle name="?? 9" xfId="3432"/>
    <cellStyle name="???" xfId="3433"/>
    <cellStyle name="?_x001d_??%U©÷u&amp;H©÷9_x0008_? s_x000a__x0007__x0001__x0001_" xfId="12"/>
    <cellStyle name="?_x001d_??%U©÷u&amp;H©÷9_x0008_? s_x000a__x0007__x0001__x0001_ 10" xfId="3434"/>
    <cellStyle name="?_x001d_??%U©÷u&amp;H©÷9_x0008_? s_x000a__x0007__x0001__x0001_ 11" xfId="3435"/>
    <cellStyle name="?_x001d_??%U©÷u&amp;H©÷9_x0008_? s_x000a__x0007__x0001__x0001_ 12" xfId="3436"/>
    <cellStyle name="?_x001d_??%U©÷u&amp;H©÷9_x0008_? s_x000a__x0007__x0001__x0001_ 13" xfId="3437"/>
    <cellStyle name="?_x001d_??%U©÷u&amp;H©÷9_x0008_? s_x000a__x0007__x0001__x0001_ 14" xfId="3438"/>
    <cellStyle name="?_x001d_??%U©÷u&amp;H©÷9_x0008_? s_x000a__x0007__x0001__x0001_ 15" xfId="3439"/>
    <cellStyle name="?_x001d_??%U©÷u&amp;H©÷9_x0008_? s_x000a__x0007__x0001__x0001_ 2" xfId="3440"/>
    <cellStyle name="?_x001d_??%U©÷u&amp;H©÷9_x0008_? s_x000a__x0007__x0001__x0001_ 3" xfId="3441"/>
    <cellStyle name="?_x001d_??%U©÷u&amp;H©÷9_x0008_? s_x000a__x0007__x0001__x0001_ 4" xfId="3442"/>
    <cellStyle name="?_x001d_??%U©÷u&amp;H©÷9_x0008_? s_x000a__x0007__x0001__x0001_ 5" xfId="3443"/>
    <cellStyle name="?_x001d_??%U©÷u&amp;H©÷9_x0008_? s_x000a__x0007__x0001__x0001_ 6" xfId="3444"/>
    <cellStyle name="?_x001d_??%U©÷u&amp;H©÷9_x0008_? s_x000a__x0007__x0001__x0001_ 7" xfId="3445"/>
    <cellStyle name="?_x001d_??%U©÷u&amp;H©÷9_x0008_? s_x000a__x0007__x0001__x0001_ 8" xfId="3446"/>
    <cellStyle name="?_x001d_??%U©÷u&amp;H©÷9_x0008_? s_x000a__x0007__x0001__x0001_ 9" xfId="3447"/>
    <cellStyle name="?_x001d_??%U©÷u&amp;H©÷9_x0008_?_x0009_s_x000a__x0007__x0001__x0001_" xfId="17313"/>
    <cellStyle name="???? [0.00]_      " xfId="13"/>
    <cellStyle name="??????" xfId="14"/>
    <cellStyle name="?????? 2" xfId="3448"/>
    <cellStyle name="?????? 2 2" xfId="3449"/>
    <cellStyle name="?????? 3" xfId="3450"/>
    <cellStyle name="?????????????????????????????????????????????_x0001_???????????ь.偈䰠獡牥敊⁴㈱〰匠牥敩⁳䍐⁌6!???_x0004_2ħΆ鱸轥㊽䇃씔_xd9cf_" xfId="3451"/>
    <cellStyle name="???????_biadutoan" xfId="3452"/>
    <cellStyle name="????_      " xfId="15"/>
    <cellStyle name="???[0]_?? DI" xfId="16"/>
    <cellStyle name="???_?? DI" xfId="17"/>
    <cellStyle name="?_x0010__x0001_??Pr" xfId="3453"/>
    <cellStyle name="??[0]_BRE" xfId="18"/>
    <cellStyle name="??_      " xfId="19"/>
    <cellStyle name="??9JS—_x0008_??????????????????H_x0001_????&lt;i·0??????????_x0007_?_x0010__x0001_??Thongso??9JS—_x0008_??????????????????‚_x0001_?" xfId="3454"/>
    <cellStyle name="??A? [0]_laroux_1_¢¬???¢â? " xfId="20"/>
    <cellStyle name="??A?_laroux_1_¢¬???¢â? " xfId="21"/>
    <cellStyle name="_x0001_??Thanh_phan?9š" xfId="3455"/>
    <cellStyle name="?_x005f_x001d_??%U©÷u&amp;H©÷9_x005f_x0008_? s_x005f_x000a__x005f_x0007__x005f_x0001__x005f_x0001_" xfId="3456"/>
    <cellStyle name="?_x005f_x001d_??%U©÷u&amp;H©÷9_x005f_x0008_?_x005f_x0009_s_x005f_x000a__x005f_x0007__x005f_x0001__x005f_x0001_" xfId="3457"/>
    <cellStyle name="?_x005f_x005f_x005f_x001d_??%U©÷u&amp;H©÷9_x005f_x005f_x005f_x0008_? s_x005f_x005f_x005f_x000a__x005f_x005f_x005f_x0007__x005f_x005f_x005f_x0001__x005f_x005f_x005f_x0001_" xfId="3458"/>
    <cellStyle name="?¡±¢¥?_?¨ù??¢´¢¥_¢¬???¢â? " xfId="22"/>
    <cellStyle name="_x0001_?¶æµ_x001b_ºß­ " xfId="2641"/>
    <cellStyle name="_x0001_?¶æµ_x001b_ºß­ ?[?0?.?0?0?]?_?P?R?" xfId="2642"/>
    <cellStyle name="_x0001_?¶æµ_x001b_ºß­_" xfId="3459"/>
    <cellStyle name="?Comma_phu tro SS3" xfId="2643"/>
    <cellStyle name="?Currency_phu tro SS3" xfId="2644"/>
    <cellStyle name="?Dat" xfId="2645"/>
    <cellStyle name="?ðÇ%U?&amp;H?_x0008_?s_x000a__x0007__x0001__x0001_" xfId="23"/>
    <cellStyle name="?ðÇ%U?&amp;H?_x0008_?s_x000a__x0007__x0001__x0001_ 10" xfId="3460"/>
    <cellStyle name="?ðÇ%U?&amp;H?_x0008_?s_x000a__x0007__x0001__x0001_ 11" xfId="3461"/>
    <cellStyle name="?ðÇ%U?&amp;H?_x0008_?s_x000a__x0007__x0001__x0001_ 12" xfId="3462"/>
    <cellStyle name="?ðÇ%U?&amp;H?_x0008_?s_x000a__x0007__x0001__x0001_ 13" xfId="3463"/>
    <cellStyle name="?ðÇ%U?&amp;H?_x0008_?s_x000a__x0007__x0001__x0001_ 14" xfId="3464"/>
    <cellStyle name="?ðÇ%U?&amp;H?_x0008_?s_x000a__x0007__x0001__x0001_ 15" xfId="3465"/>
    <cellStyle name="?ðÇ%U?&amp;H?_x0008_?s_x000a__x0007__x0001__x0001_ 2" xfId="3466"/>
    <cellStyle name="?ðÇ%U?&amp;H?_x0008_?s_x000a__x0007__x0001__x0001_ 3" xfId="3467"/>
    <cellStyle name="?ðÇ%U?&amp;H?_x0008_?s_x000a__x0007__x0001__x0001_ 4" xfId="3468"/>
    <cellStyle name="?ðÇ%U?&amp;H?_x0008_?s_x000a__x0007__x0001__x0001_ 5" xfId="3469"/>
    <cellStyle name="?ðÇ%U?&amp;H?_x0008_?s_x000a__x0007__x0001__x0001_ 6" xfId="3470"/>
    <cellStyle name="?ðÇ%U?&amp;H?_x0008_?s_x000a__x0007__x0001__x0001_ 7" xfId="3471"/>
    <cellStyle name="?ðÇ%U?&amp;H?_x0008_?s_x000a__x0007__x0001__x0001_ 8" xfId="3472"/>
    <cellStyle name="?ðÇ%U?&amp;H?_x0008_?s_x000a__x0007__x0001__x0001_ 9" xfId="3473"/>
    <cellStyle name="?ðÇ%U?&amp;H?_x005f_x0008_?s_x005f_x000a__x005f_x0007__x005f_x0001__x005f_x0001_" xfId="3474"/>
    <cellStyle name="?Fixe" xfId="2646"/>
    <cellStyle name="?Header" xfId="2647"/>
    <cellStyle name="?Heading " xfId="2648"/>
    <cellStyle name="_x0001_?N,‚_?0?0?Q?3?" xfId="2649"/>
    <cellStyle name="_x0001_?N,_?0?0?Q?3?" xfId="2650"/>
    <cellStyle name="?Normal_dap (3" xfId="2651"/>
    <cellStyle name="?Sums?9^R—_x0008_????????????????????N_x0004__x0002__x0003_1?_x0014_" xfId="3475"/>
    <cellStyle name="?Tota" xfId="2652"/>
    <cellStyle name="?ÿ?_x0012_?ÿ?adot" xfId="2653"/>
    <cellStyle name="@ET_Style?.font5" xfId="3476"/>
    <cellStyle name="[0]_Chi phÝ kh¸c_V" xfId="24"/>
    <cellStyle name="_x0001_\Ô" xfId="2654"/>
    <cellStyle name="_x0001_\Ô?É_?(?_x0015_Èô¼€½" xfId="2655"/>
    <cellStyle name="_!1 1 bao cao giao KH ve HTCMT vung TNB   12-12-2011" xfId="3477"/>
    <cellStyle name="_x0001__!1 1 bao cao giao KH ve HTCMT vung TNB   12-12-2011" xfId="3478"/>
    <cellStyle name="_1 TONG HOP - CA NA" xfId="25"/>
    <cellStyle name="_123_DONG_THANH_Moi" xfId="3479"/>
    <cellStyle name="_123_DONG_THANH_Moi_!1 1 bao cao giao KH ve HTCMT vung TNB   12-12-2011" xfId="3480"/>
    <cellStyle name="_123_DONG_THANH_Moi_KH TPCP vung TNB (03-1-2012)" xfId="3481"/>
    <cellStyle name="_130307 So sanh thuc hien 2012 - du toan 2012 moi (pan khac)" xfId="26"/>
    <cellStyle name="_130313 Mau  bieu bao cao nguon luc cua dia phuong sua" xfId="27"/>
    <cellStyle name="_130818 Tong hop Danh gia thu 2013" xfId="28"/>
    <cellStyle name="_130818 Tong hop Danh gia thu 2013_140921 bu giam thu ND 209" xfId="29"/>
    <cellStyle name="_130818 Tong hop Danh gia thu 2013_140921 bu giam thu ND 209_Phu luc so 5 - sua ngay 04-01" xfId="30"/>
    <cellStyle name="_B×a" xfId="3482"/>
    <cellStyle name="_Bang Chi tieu (2)" xfId="31"/>
    <cellStyle name="_Bang TH chung" xfId="3483"/>
    <cellStyle name="_x0001__bao cao 13 thang2011TPYT " xfId="3484"/>
    <cellStyle name="_BAO GIA NGAY 24-10-08 (co dam)" xfId="32"/>
    <cellStyle name="_BC  NAM 2007" xfId="3485"/>
    <cellStyle name="_BC CV 6403 BKHĐT" xfId="3486"/>
    <cellStyle name="_BC thuc hien KH 2009" xfId="3487"/>
    <cellStyle name="_BC thuc hien KH 2009_15_10_2013 BC nhu cau von doi ung ODA (2014-2016) ngay 15102013 Sua" xfId="3488"/>
    <cellStyle name="_BC thuc hien KH 2009_BC nhu cau von doi ung ODA nganh NN (BKH)" xfId="3489"/>
    <cellStyle name="_BC thuc hien KH 2009_BC nhu cau von doi ung ODA nganh NN (BKH)_05-12  KH trung han 2016-2020 - Liem Thinh edited" xfId="3490"/>
    <cellStyle name="_BC thuc hien KH 2009_BC nhu cau von doi ung ODA nganh NN (BKH)_Copy of 05-12  KH trung han 2016-2020 - Liem Thinh edited (1)" xfId="3491"/>
    <cellStyle name="_BC thuc hien KH 2009_BC Tai co cau (bieu TH)" xfId="3492"/>
    <cellStyle name="_BC thuc hien KH 2009_BC Tai co cau (bieu TH)_05-12  KH trung han 2016-2020 - Liem Thinh edited" xfId="3493"/>
    <cellStyle name="_BC thuc hien KH 2009_BC Tai co cau (bieu TH)_Copy of 05-12  KH trung han 2016-2020 - Liem Thinh edited (1)" xfId="3494"/>
    <cellStyle name="_BC thuc hien KH 2009_DK 2014-2015 final" xfId="3495"/>
    <cellStyle name="_BC thuc hien KH 2009_DK 2014-2015 final_05-12  KH trung han 2016-2020 - Liem Thinh edited" xfId="3496"/>
    <cellStyle name="_BC thuc hien KH 2009_DK 2014-2015 final_Copy of 05-12  KH trung han 2016-2020 - Liem Thinh edited (1)" xfId="3497"/>
    <cellStyle name="_BC thuc hien KH 2009_DK 2014-2015 new" xfId="3498"/>
    <cellStyle name="_BC thuc hien KH 2009_DK 2014-2015 new_05-12  KH trung han 2016-2020 - Liem Thinh edited" xfId="3499"/>
    <cellStyle name="_BC thuc hien KH 2009_DK 2014-2015 new_Copy of 05-12  KH trung han 2016-2020 - Liem Thinh edited (1)" xfId="3500"/>
    <cellStyle name="_BC thuc hien KH 2009_DK KH CBDT 2014 11-11-2013" xfId="3501"/>
    <cellStyle name="_BC thuc hien KH 2009_DK KH CBDT 2014 11-11-2013(1)" xfId="3502"/>
    <cellStyle name="_BC thuc hien KH 2009_DK KH CBDT 2014 11-11-2013(1)_05-12  KH trung han 2016-2020 - Liem Thinh edited" xfId="3503"/>
    <cellStyle name="_BC thuc hien KH 2009_DK KH CBDT 2014 11-11-2013(1)_Copy of 05-12  KH trung han 2016-2020 - Liem Thinh edited (1)" xfId="3504"/>
    <cellStyle name="_BC thuc hien KH 2009_DK KH CBDT 2014 11-11-2013_05-12  KH trung han 2016-2020 - Liem Thinh edited" xfId="3505"/>
    <cellStyle name="_BC thuc hien KH 2009_DK KH CBDT 2014 11-11-2013_Copy of 05-12  KH trung han 2016-2020 - Liem Thinh edited (1)" xfId="3506"/>
    <cellStyle name="_BC thuc hien KH 2009_KH 2011-2015" xfId="3507"/>
    <cellStyle name="_BC thuc hien KH 2009_tai co cau dau tu (tong hop)1" xfId="3508"/>
    <cellStyle name="_BC von TPCP 13 thang" xfId="3509"/>
    <cellStyle name="_BEN TRE" xfId="3510"/>
    <cellStyle name="_Biểu DT chi tiết (17.10.2014)" xfId="33"/>
    <cellStyle name="_Bieu mau cong trinh khoi cong moi 3-4" xfId="3511"/>
    <cellStyle name="_Biểu số 7" xfId="34"/>
    <cellStyle name="_Bieu Tay Nam Bo 25-11" xfId="3512"/>
    <cellStyle name="_Bieu tong hop nhu cau ung_Mien Trung" xfId="3513"/>
    <cellStyle name="_Bieu tong hop nhu cau ung_Mien Trung_09.11.2011 Giai ngan 9 thang nam 2011" xfId="3514"/>
    <cellStyle name="_Bieu ung von 2011 NSNN - TPCP vung DBSClong (10-6-2010)" xfId="3515"/>
    <cellStyle name="_Bieu ung von 2011 NSNN - TPCP vung DBSClong (10-6-2010)_09.11.2011 Giai ngan 9 thang nam 2011" xfId="3516"/>
    <cellStyle name="_Bieu3ODA" xfId="3517"/>
    <cellStyle name="_Bieu3ODA_1" xfId="3518"/>
    <cellStyle name="_Bieu4HTMT" xfId="3519"/>
    <cellStyle name="_Bieu4HTMT_!1 1 bao cao giao KH ve HTCMT vung TNB   12-12-2011" xfId="3520"/>
    <cellStyle name="_Bieu4HTMT_KH TPCP vung TNB (03-1-2012)" xfId="3521"/>
    <cellStyle name="_Book1" xfId="35"/>
    <cellStyle name="_Book1 (2)" xfId="36"/>
    <cellStyle name="_Book1 (2)_Chi tiết Dự toán THPT 2017 gửi VA có TT42  " xfId="37"/>
    <cellStyle name="_Book1 (2)_Dự toán THPT 2017 gửi NS  ngày  28-11 có TT42 " xfId="38"/>
    <cellStyle name="_Book1 (2)_Dự toán THPT 2017 gửi VA ngày  15-11 có TT42  " xfId="39"/>
    <cellStyle name="_Book1 (2)_Dự toán THPT 2017 gửi VA ngày  18-11 có TT42  " xfId="40"/>
    <cellStyle name="_Book1 (2)_gui NS DT 2015(Có QĐ12)" xfId="41"/>
    <cellStyle name="_Book1 (2)_gui NS DT 2015(Có QĐ12)ngày 10-10" xfId="42"/>
    <cellStyle name="_Book1 (2)_gui NS DT 2015(Có QĐ12)ngày 19-12" xfId="43"/>
    <cellStyle name="_Book1 (2)_gui NS DT 2016(Có QĐ12)ngày 14-12" xfId="44"/>
    <cellStyle name="_Book1 (2)_QĐ 5256  ngày 14-12" xfId="45"/>
    <cellStyle name="_Book1 (2)_TH Dự toán GD 2015 Long 1" xfId="46"/>
    <cellStyle name="_Book1 2" xfId="2085"/>
    <cellStyle name="_Book1 3" xfId="3214"/>
    <cellStyle name="_Book1_!1 1 bao cao giao KH ve HTCMT vung TNB   12-12-2011" xfId="3522"/>
    <cellStyle name="_Book1_09.11.2011 Giai ngan 9 thang nam 2011" xfId="3523"/>
    <cellStyle name="_Book1_1" xfId="3524"/>
    <cellStyle name="_Book1_1 2" xfId="3525"/>
    <cellStyle name="_Book1_1_Book1" xfId="3526"/>
    <cellStyle name="_Book1_1_Book1_1" xfId="3527"/>
    <cellStyle name="_Book1_1_Pbieu BCKT BCT- phat hanh" xfId="3528"/>
    <cellStyle name="_Book1_2" xfId="3529"/>
    <cellStyle name="_Book1_bao cao 13 thang2011TPYT " xfId="3530"/>
    <cellStyle name="_Book1_BC-QT-WB-dthao" xfId="2656"/>
    <cellStyle name="_Book1_BC-QT-WB-dthao_05-12  KH trung han 2016-2020 - Liem Thinh edited" xfId="3531"/>
    <cellStyle name="_Book1_BC-QT-WB-dthao_Copy of 05-12  KH trung han 2016-2020 - Liem Thinh edited (1)" xfId="3532"/>
    <cellStyle name="_Book1_BC-QT-WB-dthao_KH TPCP 2016-2020 (tong hop)" xfId="3533"/>
    <cellStyle name="_Book1_Bieu3ODA" xfId="3534"/>
    <cellStyle name="_Book1_Bieu4HTMT" xfId="3535"/>
    <cellStyle name="_Book1_Bieu4HTMT_!1 1 bao cao giao KH ve HTCMT vung TNB   12-12-2011" xfId="3536"/>
    <cellStyle name="_Book1_Bieu4HTMT_KH TPCP vung TNB (03-1-2012)" xfId="3537"/>
    <cellStyle name="_Book1_bo sung von KCH nam 2010 va Du an tre kho khan" xfId="3538"/>
    <cellStyle name="_Book1_bo sung von KCH nam 2010 va Du an tre kho khan_!1 1 bao cao giao KH ve HTCMT vung TNB   12-12-2011" xfId="3539"/>
    <cellStyle name="_Book1_bo sung von KCH nam 2010 va Du an tre kho khan_KH TPCP vung TNB (03-1-2012)" xfId="3540"/>
    <cellStyle name="_Book1_Book1" xfId="3541"/>
    <cellStyle name="_Book1_Book1_1" xfId="3542"/>
    <cellStyle name="_Book1_cong hang rao" xfId="3543"/>
    <cellStyle name="_Book1_cong hang rao_!1 1 bao cao giao KH ve HTCMT vung TNB   12-12-2011" xfId="3544"/>
    <cellStyle name="_Book1_cong hang rao_KH TPCP vung TNB (03-1-2012)" xfId="3545"/>
    <cellStyle name="_Book1_danh muc chuan bi dau tu 2011 ngay 07-6-2011" xfId="3546"/>
    <cellStyle name="_Book1_danh muc chuan bi dau tu 2011 ngay 07-6-2011_!1 1 bao cao giao KH ve HTCMT vung TNB   12-12-2011" xfId="3547"/>
    <cellStyle name="_Book1_danh muc chuan bi dau tu 2011 ngay 07-6-2011_KH TPCP vung TNB (03-1-2012)" xfId="3548"/>
    <cellStyle name="_Book1_Danh muc pbo nguon von XSKT, XDCB nam 2009 chuyen qua nam 2010" xfId="3549"/>
    <cellStyle name="_Book1_Danh muc pbo nguon von XSKT, XDCB nam 2009 chuyen qua nam 2010_!1 1 bao cao giao KH ve HTCMT vung TNB   12-12-2011" xfId="3550"/>
    <cellStyle name="_Book1_Danh muc pbo nguon von XSKT, XDCB nam 2009 chuyen qua nam 2010_KH TPCP vung TNB (03-1-2012)" xfId="3551"/>
    <cellStyle name="_Book1_dieu chinh KH 2011 ngay 26-5-2011111" xfId="3552"/>
    <cellStyle name="_Book1_dieu chinh KH 2011 ngay 26-5-2011111_!1 1 bao cao giao KH ve HTCMT vung TNB   12-12-2011" xfId="3553"/>
    <cellStyle name="_Book1_dieu chinh KH 2011 ngay 26-5-2011111_KH TPCP vung TNB (03-1-2012)" xfId="3554"/>
    <cellStyle name="_Book1_DS KCH PHAN BO VON NSDP NAM 2010" xfId="3555"/>
    <cellStyle name="_Book1_DS KCH PHAN BO VON NSDP NAM 2010_!1 1 bao cao giao KH ve HTCMT vung TNB   12-12-2011" xfId="3556"/>
    <cellStyle name="_Book1_DS KCH PHAN BO VON NSDP NAM 2010_KH TPCP vung TNB (03-1-2012)" xfId="3557"/>
    <cellStyle name="_Book1_giao KH 2011 ngay 10-12-2010" xfId="3558"/>
    <cellStyle name="_Book1_giao KH 2011 ngay 10-12-2010_!1 1 bao cao giao KH ve HTCMT vung TNB   12-12-2011" xfId="3559"/>
    <cellStyle name="_Book1_giao KH 2011 ngay 10-12-2010_KH TPCP vung TNB (03-1-2012)" xfId="3560"/>
    <cellStyle name="_Book1_IN" xfId="3561"/>
    <cellStyle name="_Book1_Kh ql62 (2010) 11-09" xfId="47"/>
    <cellStyle name="_Book1_KH TPCP vung TNB (03-1-2012)" xfId="3562"/>
    <cellStyle name="_Book1_Khung 2012" xfId="3563"/>
    <cellStyle name="_Book1_kien giang 2" xfId="3564"/>
    <cellStyle name="_Book1_KL_TN_B3" xfId="3565"/>
    <cellStyle name="_Book1_KL_TN_E2" xfId="3566"/>
    <cellStyle name="_Book1_KL_TN_E3" xfId="3567"/>
    <cellStyle name="_Book1_PB1 -  Hop truc tinh uy" xfId="2086"/>
    <cellStyle name="_Book1_PB1 -  Hop truc tinh uy 2" xfId="2087"/>
    <cellStyle name="_Book1_Phu luc so 2 - NSTW  - Phuong an tinh toan theo huong dan cua Bo (khong bao gom bat thuong)" xfId="2088"/>
    <cellStyle name="_Book1_Phu luc so 2 - NSTW  - Phuong an tinh toan theo huong dan cua Bo (khong bao gom bat thuong) 2" xfId="2089"/>
    <cellStyle name="_Book1_phu luc tong ket tinh hinh TH giai doan 03-10 (ngay 30)" xfId="3568"/>
    <cellStyle name="_Book1_phu luc tong ket tinh hinh TH giai doan 03-10 (ngay 30)_!1 1 bao cao giao KH ve HTCMT vung TNB   12-12-2011" xfId="3569"/>
    <cellStyle name="_Book1_phu luc tong ket tinh hinh TH giai doan 03-10 (ngay 30)_KH TPCP vung TNB (03-1-2012)" xfId="3570"/>
    <cellStyle name="_Book1_PL 3 - Hop truc tinh uy" xfId="2090"/>
    <cellStyle name="_Book1_PL 3 - Hop truc tinh uy 2" xfId="2091"/>
    <cellStyle name="_Book1_PL3" xfId="48"/>
    <cellStyle name="_Book1_PL4 - Hop truc tinh uy" xfId="2092"/>
    <cellStyle name="_Book1_PL4 - Hop truc tinh uy 2" xfId="2093"/>
    <cellStyle name="_Book1_TH_Tuynen" xfId="3571"/>
    <cellStyle name="_Book2" xfId="3572"/>
    <cellStyle name="_C.cong+B.luong-Sanluong" xfId="49"/>
    <cellStyle name="_Cau Nam Mu sua16.5.05 cp120" xfId="3573"/>
    <cellStyle name="_Cau Nam Mu sua16.5.05 cp120_Book1" xfId="3574"/>
    <cellStyle name="_Che do 2014 tu luong 1150" xfId="50"/>
    <cellStyle name="_Che do 2014 tu luong 1150_TONG HOP Dự toán 2014 THPT" xfId="51"/>
    <cellStyle name="_Chitiet" xfId="52"/>
    <cellStyle name="_cong hang rao" xfId="3575"/>
    <cellStyle name="_Copy of CAUNAM MU (H16-5-05)(new) xem" xfId="3576"/>
    <cellStyle name="_Copy of CAUNAM MU (H16-5-05)(new) xem_Book1" xfId="3577"/>
    <cellStyle name="_Copy of Copy of Phu luc_Vu Ke hoach 14-12-2012-1 (cuoi)" xfId="3578"/>
    <cellStyle name="_De Gia Thuong" xfId="3579"/>
    <cellStyle name="_DG 2012-DT2013 - Theo sac thue -sua" xfId="53"/>
    <cellStyle name="_DG 2012-DT2013 - Theo sac thue -sua_27-8Tong hop PA uoc 2012-DT 2013 -PA 420.000 ty-490.000 ty chuyen doi" xfId="54"/>
    <cellStyle name="_dien chieu sang" xfId="3580"/>
    <cellStyle name="_DK 2012" xfId="55"/>
    <cellStyle name="_DK 2012 2" xfId="2094"/>
    <cellStyle name="_DK KH 2009" xfId="3581"/>
    <cellStyle name="_DK KH 2009_15_10_2013 BC nhu cau von doi ung ODA (2014-2016) ngay 15102013 Sua" xfId="3582"/>
    <cellStyle name="_DK KH 2009_BC nhu cau von doi ung ODA nganh NN (BKH)" xfId="3583"/>
    <cellStyle name="_DK KH 2009_BC nhu cau von doi ung ODA nganh NN (BKH)_05-12  KH trung han 2016-2020 - Liem Thinh edited" xfId="3584"/>
    <cellStyle name="_DK KH 2009_BC nhu cau von doi ung ODA nganh NN (BKH)_Copy of 05-12  KH trung han 2016-2020 - Liem Thinh edited (1)" xfId="3585"/>
    <cellStyle name="_DK KH 2009_BC Tai co cau (bieu TH)" xfId="3586"/>
    <cellStyle name="_DK KH 2009_BC Tai co cau (bieu TH)_05-12  KH trung han 2016-2020 - Liem Thinh edited" xfId="3587"/>
    <cellStyle name="_DK KH 2009_BC Tai co cau (bieu TH)_Copy of 05-12  KH trung han 2016-2020 - Liem Thinh edited (1)" xfId="3588"/>
    <cellStyle name="_DK KH 2009_DK 2014-2015 final" xfId="3589"/>
    <cellStyle name="_DK KH 2009_DK 2014-2015 final_05-12  KH trung han 2016-2020 - Liem Thinh edited" xfId="3590"/>
    <cellStyle name="_DK KH 2009_DK 2014-2015 final_Copy of 05-12  KH trung han 2016-2020 - Liem Thinh edited (1)" xfId="3591"/>
    <cellStyle name="_DK KH 2009_DK 2014-2015 new" xfId="3592"/>
    <cellStyle name="_DK KH 2009_DK 2014-2015 new_05-12  KH trung han 2016-2020 - Liem Thinh edited" xfId="3593"/>
    <cellStyle name="_DK KH 2009_DK 2014-2015 new_Copy of 05-12  KH trung han 2016-2020 - Liem Thinh edited (1)" xfId="3594"/>
    <cellStyle name="_DK KH 2009_DK KH CBDT 2014 11-11-2013" xfId="3595"/>
    <cellStyle name="_DK KH 2009_DK KH CBDT 2014 11-11-2013(1)" xfId="3596"/>
    <cellStyle name="_DK KH 2009_DK KH CBDT 2014 11-11-2013(1)_05-12  KH trung han 2016-2020 - Liem Thinh edited" xfId="3597"/>
    <cellStyle name="_DK KH 2009_DK KH CBDT 2014 11-11-2013(1)_Copy of 05-12  KH trung han 2016-2020 - Liem Thinh edited (1)" xfId="3598"/>
    <cellStyle name="_DK KH 2009_DK KH CBDT 2014 11-11-2013_05-12  KH trung han 2016-2020 - Liem Thinh edited" xfId="3599"/>
    <cellStyle name="_DK KH 2009_DK KH CBDT 2014 11-11-2013_Copy of 05-12  KH trung han 2016-2020 - Liem Thinh edited (1)" xfId="3600"/>
    <cellStyle name="_DK KH 2009_KH 2011-2015" xfId="3601"/>
    <cellStyle name="_DK KH 2009_tai co cau dau tu (tong hop)1" xfId="3602"/>
    <cellStyle name="_DK KH 2010" xfId="3603"/>
    <cellStyle name="_DK KH 2010 (BKH)" xfId="3604"/>
    <cellStyle name="_DK KH 2010_15_10_2013 BC nhu cau von doi ung ODA (2014-2016) ngay 15102013 Sua" xfId="3605"/>
    <cellStyle name="_DK KH 2010_BC nhu cau von doi ung ODA nganh NN (BKH)" xfId="3606"/>
    <cellStyle name="_DK KH 2010_BC nhu cau von doi ung ODA nganh NN (BKH)_05-12  KH trung han 2016-2020 - Liem Thinh edited" xfId="3607"/>
    <cellStyle name="_DK KH 2010_BC nhu cau von doi ung ODA nganh NN (BKH)_Copy of 05-12  KH trung han 2016-2020 - Liem Thinh edited (1)" xfId="3608"/>
    <cellStyle name="_DK KH 2010_BC Tai co cau (bieu TH)" xfId="3609"/>
    <cellStyle name="_DK KH 2010_BC Tai co cau (bieu TH)_05-12  KH trung han 2016-2020 - Liem Thinh edited" xfId="3610"/>
    <cellStyle name="_DK KH 2010_BC Tai co cau (bieu TH)_Copy of 05-12  KH trung han 2016-2020 - Liem Thinh edited (1)" xfId="3611"/>
    <cellStyle name="_DK KH 2010_DK 2014-2015 final" xfId="3612"/>
    <cellStyle name="_DK KH 2010_DK 2014-2015 final_05-12  KH trung han 2016-2020 - Liem Thinh edited" xfId="3613"/>
    <cellStyle name="_DK KH 2010_DK 2014-2015 final_Copy of 05-12  KH trung han 2016-2020 - Liem Thinh edited (1)" xfId="3614"/>
    <cellStyle name="_DK KH 2010_DK 2014-2015 new" xfId="3615"/>
    <cellStyle name="_DK KH 2010_DK 2014-2015 new_05-12  KH trung han 2016-2020 - Liem Thinh edited" xfId="3616"/>
    <cellStyle name="_DK KH 2010_DK 2014-2015 new_Copy of 05-12  KH trung han 2016-2020 - Liem Thinh edited (1)" xfId="3617"/>
    <cellStyle name="_DK KH 2010_DK KH CBDT 2014 11-11-2013" xfId="3618"/>
    <cellStyle name="_DK KH 2010_DK KH CBDT 2014 11-11-2013(1)" xfId="3619"/>
    <cellStyle name="_DK KH 2010_DK KH CBDT 2014 11-11-2013(1)_05-12  KH trung han 2016-2020 - Liem Thinh edited" xfId="3620"/>
    <cellStyle name="_DK KH 2010_DK KH CBDT 2014 11-11-2013(1)_Copy of 05-12  KH trung han 2016-2020 - Liem Thinh edited (1)" xfId="3621"/>
    <cellStyle name="_DK KH 2010_DK KH CBDT 2014 11-11-2013_05-12  KH trung han 2016-2020 - Liem Thinh edited" xfId="3622"/>
    <cellStyle name="_DK KH 2010_DK KH CBDT 2014 11-11-2013_Copy of 05-12  KH trung han 2016-2020 - Liem Thinh edited (1)" xfId="3623"/>
    <cellStyle name="_DK KH 2010_KH 2011-2015" xfId="3624"/>
    <cellStyle name="_DK KH 2010_tai co cau dau tu (tong hop)1" xfId="3625"/>
    <cellStyle name="_DK TPCP 2010" xfId="3626"/>
    <cellStyle name="_DO-D1500-KHONG CO TRONG DT" xfId="56"/>
    <cellStyle name="_Dong Thap" xfId="3627"/>
    <cellStyle name="_DT 2016 - HCSN  5-10" xfId="57"/>
    <cellStyle name="_DT 2016 - HCSN  5-10_Dự toán 2018 -TH PHÒNG (8-10) BCGĐ" xfId="58"/>
    <cellStyle name="_DT 2016 - HCSN 25-9" xfId="59"/>
    <cellStyle name="_DT 2016 - HCSN 25-9_Dự toán 2018 -TH PHÒNG (8-10) BCGĐ" xfId="60"/>
    <cellStyle name="_DT(TD)" xfId="3628"/>
    <cellStyle name="_DT-Ucson" xfId="3629"/>
    <cellStyle name="_DT-Ucson1" xfId="3630"/>
    <cellStyle name="_Du kien ke hoach DTPT nam 2016 - Phuong an 1156" xfId="2095"/>
    <cellStyle name="_Du kien ke hoach DTPT nam 2016 - Phuong an 1156 2" xfId="2096"/>
    <cellStyle name="_Du thau Cau Nam Mu ( 120)1" xfId="3631"/>
    <cellStyle name="_Du thau Cau Nam Mu ( 120)1_Book1" xfId="3632"/>
    <cellStyle name="_du toan phan tang them do tang luong 1150 gui Anh Bac" xfId="61"/>
    <cellStyle name="_du toan phan tang them do tang luong 1150 gui Anh Bac_DT 2017(06.11)" xfId="62"/>
    <cellStyle name="_du toan phan tang them do tang luong 1150 gui Anh Bac_DT 2017(25.10)" xfId="63"/>
    <cellStyle name="_Duyet TK thay đôi" xfId="64"/>
    <cellStyle name="_Duyet TK thay đôi 2" xfId="2097"/>
    <cellStyle name="_Duyet TK thay đôi_!1 1 bao cao giao KH ve HTCMT vung TNB   12-12-2011" xfId="3633"/>
    <cellStyle name="_Duyet TK thay đôi_09.11.2011 Giai ngan 9 thang nam 2011" xfId="3634"/>
    <cellStyle name="_Duyet TK thay đôi_Bieu4HTMT" xfId="3635"/>
    <cellStyle name="_Duyet TK thay đôi_Bieu4HTMT_!1 1 bao cao giao KH ve HTCMT vung TNB   12-12-2011" xfId="3636"/>
    <cellStyle name="_Duyet TK thay đôi_Bieu4HTMT_KH TPCP vung TNB (03-1-2012)" xfId="3637"/>
    <cellStyle name="_Duyet TK thay đôi_KH TPCP vung TNB (03-1-2012)" xfId="3638"/>
    <cellStyle name="_Duyet TK thay đôi_PB1 -  Hop truc tinh uy" xfId="2098"/>
    <cellStyle name="_Duyet TK thay đôi_PB1 -  Hop truc tinh uy 2" xfId="2099"/>
    <cellStyle name="_Duyet TK thay đôi_Phu luc so 2 - NSTW  - Phuong an tinh toan theo huong dan cua Bo (khong bao gom bat thuong)" xfId="2100"/>
    <cellStyle name="_Duyet TK thay đôi_Phu luc so 2 - NSTW  - Phuong an tinh toan theo huong dan cua Bo (khong bao gom bat thuong) 2" xfId="2101"/>
    <cellStyle name="_Duyet TK thay đôi_PL 3 - Hop truc tinh uy" xfId="2102"/>
    <cellStyle name="_Duyet TK thay đôi_PL 3 - Hop truc tinh uy 2" xfId="2103"/>
    <cellStyle name="_Duyet TK thay đôi_PL3" xfId="65"/>
    <cellStyle name="_Duyet TK thay đôi_PL4 - Hop truc tinh uy" xfId="2104"/>
    <cellStyle name="_Duyet TK thay đôi_PL4 - Hop truc tinh uy 2" xfId="2105"/>
    <cellStyle name="_DZ 110kV NK-TU" xfId="3639"/>
    <cellStyle name="_GOITHAUSO2" xfId="66"/>
    <cellStyle name="_GOITHAUSO3" xfId="67"/>
    <cellStyle name="_GOITHAUSO4" xfId="68"/>
    <cellStyle name="_GTGT 2003" xfId="3640"/>
    <cellStyle name="_GTXD GOI 2" xfId="3641"/>
    <cellStyle name="_GTXD GOI 2_09.11.2011 Giai ngan 9 thang nam 2011" xfId="3642"/>
    <cellStyle name="_GTXD GOI1" xfId="3643"/>
    <cellStyle name="_GTXD GOI1_09.11.2011 Giai ngan 9 thang nam 2011" xfId="3644"/>
    <cellStyle name="_GTXD GOI3" xfId="3645"/>
    <cellStyle name="_GTXD GOI3_09.11.2011 Giai ngan 9 thang nam 2011" xfId="3646"/>
    <cellStyle name="_Gui VU KH 5-5-09" xfId="3647"/>
    <cellStyle name="_Gui VU KH 5-5-09_05-12  KH trung han 2016-2020 - Liem Thinh edited" xfId="3648"/>
    <cellStyle name="_Gui VU KH 5-5-09_Copy of 05-12  KH trung han 2016-2020 - Liem Thinh edited (1)" xfId="3649"/>
    <cellStyle name="_Gui VU KH 5-5-09_KH TPCP 2016-2020 (tong hop)" xfId="3650"/>
    <cellStyle name="_HaHoa_TDT_DienCSang" xfId="69"/>
    <cellStyle name="_HaHoa19-5-07" xfId="70"/>
    <cellStyle name="_Ho 3 mau" xfId="3651"/>
    <cellStyle name="_Huong CHI tieu Nhiem vu CTMTQG 2014(1)" xfId="71"/>
    <cellStyle name="_IN" xfId="3652"/>
    <cellStyle name="_IN_!1 1 bao cao giao KH ve HTCMT vung TNB   12-12-2011" xfId="3653"/>
    <cellStyle name="_IN_KH TPCP vung TNB (03-1-2012)" xfId="3654"/>
    <cellStyle name="_Ke hoach von can doi ngan sach tinh (BC TV ngay 16.10.2015)" xfId="2106"/>
    <cellStyle name="_Ke hoach von can doi ngan sach tinh (BC TV ngay 16.10.2015) 2" xfId="2107"/>
    <cellStyle name="_KE KHAI THUE GTGT 2004" xfId="3655"/>
    <cellStyle name="_KE KHAI THUE GTGT 2004_BCTC2004" xfId="3656"/>
    <cellStyle name="_KH 2009" xfId="3657"/>
    <cellStyle name="_KH 2009_15_10_2013 BC nhu cau von doi ung ODA (2014-2016) ngay 15102013 Sua" xfId="3658"/>
    <cellStyle name="_KH 2009_BC nhu cau von doi ung ODA nganh NN (BKH)" xfId="3659"/>
    <cellStyle name="_KH 2009_BC nhu cau von doi ung ODA nganh NN (BKH)_05-12  KH trung han 2016-2020 - Liem Thinh edited" xfId="3660"/>
    <cellStyle name="_KH 2009_BC nhu cau von doi ung ODA nganh NN (BKH)_Copy of 05-12  KH trung han 2016-2020 - Liem Thinh edited (1)" xfId="3661"/>
    <cellStyle name="_KH 2009_BC Tai co cau (bieu TH)" xfId="3662"/>
    <cellStyle name="_KH 2009_BC Tai co cau (bieu TH)_05-12  KH trung han 2016-2020 - Liem Thinh edited" xfId="3663"/>
    <cellStyle name="_KH 2009_BC Tai co cau (bieu TH)_Copy of 05-12  KH trung han 2016-2020 - Liem Thinh edited (1)" xfId="3664"/>
    <cellStyle name="_KH 2009_DK 2014-2015 final" xfId="3665"/>
    <cellStyle name="_KH 2009_DK 2014-2015 final_05-12  KH trung han 2016-2020 - Liem Thinh edited" xfId="3666"/>
    <cellStyle name="_KH 2009_DK 2014-2015 final_Copy of 05-12  KH trung han 2016-2020 - Liem Thinh edited (1)" xfId="3667"/>
    <cellStyle name="_KH 2009_DK 2014-2015 new" xfId="3668"/>
    <cellStyle name="_KH 2009_DK 2014-2015 new_05-12  KH trung han 2016-2020 - Liem Thinh edited" xfId="3669"/>
    <cellStyle name="_KH 2009_DK 2014-2015 new_Copy of 05-12  KH trung han 2016-2020 - Liem Thinh edited (1)" xfId="3670"/>
    <cellStyle name="_KH 2009_DK KH CBDT 2014 11-11-2013" xfId="3671"/>
    <cellStyle name="_KH 2009_DK KH CBDT 2014 11-11-2013(1)" xfId="3672"/>
    <cellStyle name="_KH 2009_DK KH CBDT 2014 11-11-2013(1)_05-12  KH trung han 2016-2020 - Liem Thinh edited" xfId="3673"/>
    <cellStyle name="_KH 2009_DK KH CBDT 2014 11-11-2013(1)_Copy of 05-12  KH trung han 2016-2020 - Liem Thinh edited (1)" xfId="3674"/>
    <cellStyle name="_KH 2009_DK KH CBDT 2014 11-11-2013_05-12  KH trung han 2016-2020 - Liem Thinh edited" xfId="3675"/>
    <cellStyle name="_KH 2009_DK KH CBDT 2014 11-11-2013_Copy of 05-12  KH trung han 2016-2020 - Liem Thinh edited (1)" xfId="3676"/>
    <cellStyle name="_KH 2009_KH 2011-2015" xfId="3677"/>
    <cellStyle name="_KH 2009_tai co cau dau tu (tong hop)1" xfId="3678"/>
    <cellStyle name="_KH 2012 (TPCP) Bac Lieu (25-12-2011)" xfId="3679"/>
    <cellStyle name="_Kh ql62 (2010) 11-09" xfId="72"/>
    <cellStyle name="_KH TPCP 2010 17-3-10" xfId="3680"/>
    <cellStyle name="_KH TPCP vung TNB (03-1-2012)" xfId="3681"/>
    <cellStyle name="_KH ung von cap bach 2009-Cuc NTTS de nghi (sua)" xfId="3682"/>
    <cellStyle name="_KH.DTC.gd2016-2020 tinh (T2-2015)" xfId="73"/>
    <cellStyle name="_KHAI TOAN -PHU CAT" xfId="3683"/>
    <cellStyle name="_KhaitoanBacHong" xfId="3684"/>
    <cellStyle name="_Khung 2012" xfId="3685"/>
    <cellStyle name="_Khung nam 2010" xfId="3686"/>
    <cellStyle name="_x0001__kien giang 2" xfId="3687"/>
    <cellStyle name="_KP" xfId="3688"/>
    <cellStyle name="_KT (2)" xfId="74"/>
    <cellStyle name="_KT (2) 2" xfId="3689"/>
    <cellStyle name="_KT (2)_05-12  KH trung han 2016-2020 - Liem Thinh edited" xfId="3690"/>
    <cellStyle name="_KT (2)_1" xfId="75"/>
    <cellStyle name="_KT (2)_1 2" xfId="3691"/>
    <cellStyle name="_KT (2)_1_05-12  KH trung han 2016-2020 - Liem Thinh edited" xfId="3692"/>
    <cellStyle name="_KT (2)_1_Book1" xfId="3693"/>
    <cellStyle name="_KT (2)_1_Copy of 05-12  KH trung han 2016-2020 - Liem Thinh edited (1)" xfId="3694"/>
    <cellStyle name="_KT (2)_1_KH TPCP 2016-2020 (tong hop)" xfId="3695"/>
    <cellStyle name="_KT (2)_1_Lora-tungchau" xfId="2657"/>
    <cellStyle name="_KT (2)_1_Lora-tungchau 2" xfId="3696"/>
    <cellStyle name="_KT (2)_1_Lora-tungchau_05-12  KH trung han 2016-2020 - Liem Thinh edited" xfId="3697"/>
    <cellStyle name="_KT (2)_1_Lora-tungchau_Copy of 05-12  KH trung han 2016-2020 - Liem Thinh edited (1)" xfId="3698"/>
    <cellStyle name="_KT (2)_1_Lora-tungchau_KH TPCP 2016-2020 (tong hop)" xfId="3699"/>
    <cellStyle name="_KT (2)_1_Qt-HT3PQ1(CauKho)" xfId="2658"/>
    <cellStyle name="_KT (2)_1_quy luong con lai nam 2004" xfId="3700"/>
    <cellStyle name="_KT (2)_2" xfId="76"/>
    <cellStyle name="_KT (2)_2 2" xfId="3701"/>
    <cellStyle name="_KT (2)_2 3" xfId="3702"/>
    <cellStyle name="_KT (2)_2_Book1" xfId="3703"/>
    <cellStyle name="_KT (2)_2_Book1 2" xfId="3704"/>
    <cellStyle name="_KT (2)_2_DTDuong dong tien -sua tham tra 2009 - luong 650" xfId="3705"/>
    <cellStyle name="_KT (2)_2_quy luong con lai nam 2004" xfId="3706"/>
    <cellStyle name="_KT (2)_2_TG-TH" xfId="77"/>
    <cellStyle name="_KT (2)_2_TG-TH 2" xfId="2659"/>
    <cellStyle name="_KT (2)_2_TG-TH 3" xfId="3707"/>
    <cellStyle name="_KT (2)_2_TG-TH_05-12  KH trung han 2016-2020 - Liem Thinh edited" xfId="3708"/>
    <cellStyle name="_KT (2)_2_TG-TH_ApGiaVatTu_cayxanh_latgach" xfId="3709"/>
    <cellStyle name="_KT (2)_2_TG-TH_ApGiaVatTu_cayxanh_latgach 2" xfId="3710"/>
    <cellStyle name="_KT (2)_2_TG-TH_BANG TONG HOP TINH HINH THANH QUYET TOAN (MOI I)" xfId="78"/>
    <cellStyle name="_KT (2)_2_TG-TH_BANG TONG HOP TINH HINH THANH QUYET TOAN (MOI I) 2" xfId="3711"/>
    <cellStyle name="_KT (2)_2_TG-TH_bao cao 13 thang2011TPYT " xfId="3712"/>
    <cellStyle name="_KT (2)_2_TG-TH_BAO CAO KLCT PT2000" xfId="2660"/>
    <cellStyle name="_KT (2)_2_TG-TH_BAO CAO PT2000" xfId="2661"/>
    <cellStyle name="_KT (2)_2_TG-TH_BAO CAO PT2000_Book1" xfId="2662"/>
    <cellStyle name="_KT (2)_2_TG-TH_Bao cao XDCB 2001 - T11 KH dieu chinh 20-11-THAI" xfId="2663"/>
    <cellStyle name="_KT (2)_2_TG-TH_BAO GIA NGAY 24-10-08 (co dam)" xfId="79"/>
    <cellStyle name="_KT (2)_2_TG-TH_BAO GIA NGAY 24-10-08 (co dam) 2" xfId="3713"/>
    <cellStyle name="_KT (2)_2_TG-TH_BC  NAM 2007" xfId="3714"/>
    <cellStyle name="_KT (2)_2_TG-TH_BC CV 6403 BKHĐT" xfId="3715"/>
    <cellStyle name="_KT (2)_2_TG-TH_BC NQ11-CP - chinh sua lai" xfId="3716"/>
    <cellStyle name="_KT (2)_2_TG-TH_BC NQ11-CP-Quynh sau bieu so3" xfId="3717"/>
    <cellStyle name="_KT (2)_2_TG-TH_BC_NQ11-CP_-_Thao_sua_lai" xfId="3718"/>
    <cellStyle name="_KT (2)_2_TG-TH_Bieu mau cong trinh khoi cong moi 3-4" xfId="3719"/>
    <cellStyle name="_KT (2)_2_TG-TH_Bieu3ODA" xfId="3720"/>
    <cellStyle name="_KT (2)_2_TG-TH_Bieu3ODA_1" xfId="3721"/>
    <cellStyle name="_KT (2)_2_TG-TH_Bieu4HTMT" xfId="3722"/>
    <cellStyle name="_KT (2)_2_TG-TH_bo sung von KCH nam 2010 va Du an tre kho khan" xfId="3723"/>
    <cellStyle name="_KT (2)_2_TG-TH_bo sung von KCH nam 2010 va Du an tre kho khan 2" xfId="3724"/>
    <cellStyle name="_KT (2)_2_TG-TH_Book1" xfId="80"/>
    <cellStyle name="_KT (2)_2_TG-TH_Book1 2" xfId="3725"/>
    <cellStyle name="_KT (2)_2_TG-TH_Book1 3" xfId="3726"/>
    <cellStyle name="_KT (2)_2_TG-TH_Book1_1" xfId="81"/>
    <cellStyle name="_KT (2)_2_TG-TH_Book1_1 2" xfId="2664"/>
    <cellStyle name="_KT (2)_2_TG-TH_Book1_1 3" xfId="3727"/>
    <cellStyle name="_KT (2)_2_TG-TH_Book1_1_BC CV 6403 BKHĐT" xfId="3728"/>
    <cellStyle name="_KT (2)_2_TG-TH_Book1_1_Bieu mau cong trinh khoi cong moi 3-4" xfId="3729"/>
    <cellStyle name="_KT (2)_2_TG-TH_Book1_1_Bieu3ODA" xfId="3730"/>
    <cellStyle name="_KT (2)_2_TG-TH_Book1_1_Bieu4HTMT" xfId="3731"/>
    <cellStyle name="_KT (2)_2_TG-TH_Book1_1_Book1" xfId="3732"/>
    <cellStyle name="_KT (2)_2_TG-TH_Book1_1_Luy ke von ung nam 2011 -Thoa gui ngay 12-8-2012" xfId="3733"/>
    <cellStyle name="_KT (2)_2_TG-TH_Book1_2" xfId="2665"/>
    <cellStyle name="_KT (2)_2_TG-TH_Book1_2 2" xfId="3734"/>
    <cellStyle name="_KT (2)_2_TG-TH_Book1_2 3" xfId="3735"/>
    <cellStyle name="_KT (2)_2_TG-TH_Book1_2_BC CV 6403 BKHĐT" xfId="3736"/>
    <cellStyle name="_KT (2)_2_TG-TH_Book1_2_Bieu3ODA" xfId="3737"/>
    <cellStyle name="_KT (2)_2_TG-TH_Book1_2_Luy ke von ung nam 2011 -Thoa gui ngay 12-8-2012" xfId="3738"/>
    <cellStyle name="_KT (2)_2_TG-TH_Book1_3" xfId="2666"/>
    <cellStyle name="_KT (2)_2_TG-TH_Book1_3 2" xfId="3739"/>
    <cellStyle name="_KT (2)_2_TG-TH_Book1_4" xfId="3740"/>
    <cellStyle name="_KT (2)_2_TG-TH_Book1_bao cao 13 thang2011TPYT " xfId="3741"/>
    <cellStyle name="_KT (2)_2_TG-TH_Book1_BC CV 6403 BKHĐT" xfId="3742"/>
    <cellStyle name="_KT (2)_2_TG-TH_Book1_Bieu mau cong trinh khoi cong moi 3-4" xfId="3743"/>
    <cellStyle name="_KT (2)_2_TG-TH_Book1_Bieu3ODA" xfId="3744"/>
    <cellStyle name="_KT (2)_2_TG-TH_Book1_Bieu4HTMT" xfId="3745"/>
    <cellStyle name="_KT (2)_2_TG-TH_Book1_bo sung von KCH nam 2010 va Du an tre kho khan" xfId="3746"/>
    <cellStyle name="_KT (2)_2_TG-TH_Book1_bo sung von KCH nam 2010 va Du an tre kho khan 2" xfId="3747"/>
    <cellStyle name="_KT (2)_2_TG-TH_Book1_Book1" xfId="2667"/>
    <cellStyle name="_KT (2)_2_TG-TH_Book1_danh muc chuan bi dau tu 2011 ngay 07-6-2011" xfId="3748"/>
    <cellStyle name="_KT (2)_2_TG-TH_Book1_Danh muc pbo nguon von XSKT, XDCB nam 2009 chuyen qua nam 2010" xfId="3749"/>
    <cellStyle name="_KT (2)_2_TG-TH_Book1_Danh muc pbo nguon von XSKT, XDCB nam 2009 chuyen qua nam 2010 2" xfId="3750"/>
    <cellStyle name="_KT (2)_2_TG-TH_Book1_dieu chinh KH 2011 ngay 26-5-2011111" xfId="3751"/>
    <cellStyle name="_KT (2)_2_TG-TH_Book1_dieu chinh KH 2011 ngay 26-5-2011111 2" xfId="3752"/>
    <cellStyle name="_KT (2)_2_TG-TH_Book1_DS KCH PHAN BO VON NSDP NAM 2010" xfId="3753"/>
    <cellStyle name="_KT (2)_2_TG-TH_Book1_DS KCH PHAN BO VON NSDP NAM 2010 2" xfId="3754"/>
    <cellStyle name="_KT (2)_2_TG-TH_Book1_giao KH 2011 ngay 10-12-2010" xfId="3755"/>
    <cellStyle name="_KT (2)_2_TG-TH_Book1_giao KH 2011 ngay 10-12-2010 2" xfId="3756"/>
    <cellStyle name="_KT (2)_2_TG-TH_Book1_Luy ke von ung nam 2011 -Thoa gui ngay 12-8-2012" xfId="3757"/>
    <cellStyle name="_KT (2)_2_TG-TH_Book1_Tong hop 3 tinh (11_5)-TTH-QN-QT" xfId="3758"/>
    <cellStyle name="_KT (2)_2_TG-TH_CAU Khanh Nam(Thi Cong)" xfId="82"/>
    <cellStyle name="_KT (2)_2_TG-TH_CAU Khanh Nam(Thi Cong) 2" xfId="3759"/>
    <cellStyle name="_KT (2)_2_TG-TH_ChiHuong_ApGia" xfId="3760"/>
    <cellStyle name="_KT (2)_2_TG-TH_ChiHuong_ApGia 2" xfId="3761"/>
    <cellStyle name="_KT (2)_2_TG-TH_CoCauPhi (version 1)" xfId="3762"/>
    <cellStyle name="_KT (2)_2_TG-TH_CoCauPhi (version 1) 2" xfId="3763"/>
    <cellStyle name="_KT (2)_2_TG-TH_Copy of 05-12  KH trung han 2016-2020 - Liem Thinh edited (1)" xfId="3764"/>
    <cellStyle name="_KT (2)_2_TG-TH_danh muc chuan bi dau tu 2011 ngay 07-6-2011" xfId="3765"/>
    <cellStyle name="_KT (2)_2_TG-TH_Danh muc pbo nguon von XSKT, XDCB nam 2009 chuyen qua nam 2010" xfId="3766"/>
    <cellStyle name="_KT (2)_2_TG-TH_Danh muc pbo nguon von XSKT, XDCB nam 2009 chuyen qua nam 2010 2" xfId="3767"/>
    <cellStyle name="_KT (2)_2_TG-TH_DAU NOI PL-CL TAI PHU LAMHC" xfId="3768"/>
    <cellStyle name="_KT (2)_2_TG-TH_dieu chinh KH 2011 ngay 26-5-2011111" xfId="3769"/>
    <cellStyle name="_KT (2)_2_TG-TH_dieu chinh KH 2011 ngay 26-5-2011111 2" xfId="3770"/>
    <cellStyle name="_KT (2)_2_TG-TH_DS KCH PHAN BO VON NSDP NAM 2010" xfId="3771"/>
    <cellStyle name="_KT (2)_2_TG-TH_DS KCH PHAN BO VON NSDP NAM 2010 2" xfId="3772"/>
    <cellStyle name="_KT (2)_2_TG-TH_DTCDT MR.2N110.HOCMON.TDTOAN.CCUNG" xfId="2668"/>
    <cellStyle name="_KT (2)_2_TG-TH_DTDuong dong tien -sua tham tra 2009 - luong 650" xfId="3773"/>
    <cellStyle name="_KT (2)_2_TG-TH_DU TRU VAT TU" xfId="83"/>
    <cellStyle name="_KT (2)_2_TG-TH_DU TRU VAT TU 2" xfId="3774"/>
    <cellStyle name="_KT (2)_2_TG-TH_giao KH 2011 ngay 10-12-2010" xfId="3775"/>
    <cellStyle name="_KT (2)_2_TG-TH_giao KH 2011 ngay 10-12-2010 2" xfId="3776"/>
    <cellStyle name="_KT (2)_2_TG-TH_GTGT 2003" xfId="3777"/>
    <cellStyle name="_KT (2)_2_TG-TH_GTGT 2003 2" xfId="3778"/>
    <cellStyle name="_KT (2)_2_TG-TH_KE KHAI THUE GTGT 2004" xfId="3779"/>
    <cellStyle name="_KT (2)_2_TG-TH_KE KHAI THUE GTGT 2004 2" xfId="3780"/>
    <cellStyle name="_KT (2)_2_TG-TH_KE KHAI THUE GTGT 2004_BCTC2004" xfId="3781"/>
    <cellStyle name="_KT (2)_2_TG-TH_KE KHAI THUE GTGT 2004_BCTC2004 2" xfId="3782"/>
    <cellStyle name="_KT (2)_2_TG-TH_KH TPCP 2016-2020 (tong hop)" xfId="3783"/>
    <cellStyle name="_KT (2)_2_TG-TH_KH TPCP vung TNB (03-1-2012)" xfId="3784"/>
    <cellStyle name="_KT (2)_2_TG-TH_kien giang 2" xfId="3785"/>
    <cellStyle name="_KT (2)_2_TG-TH_KL_TN_B3" xfId="3786"/>
    <cellStyle name="_KT (2)_2_TG-TH_KL_TN_E2" xfId="3787"/>
    <cellStyle name="_KT (2)_2_TG-TH_KL_TN_E3" xfId="3788"/>
    <cellStyle name="_KT (2)_2_TG-TH_Lora-tungchau" xfId="2669"/>
    <cellStyle name="_KT (2)_2_TG-TH_Luy ke von ung nam 2011 -Thoa gui ngay 12-8-2012" xfId="3789"/>
    <cellStyle name="_KT (2)_2_TG-TH_NhanCong" xfId="3790"/>
    <cellStyle name="_KT (2)_2_TG-TH_NhanCong 2" xfId="3791"/>
    <cellStyle name="_KT (2)_2_TG-TH_N-X-T-04" xfId="3792"/>
    <cellStyle name="_KT (2)_2_TG-TH_N-X-T-04 2" xfId="3793"/>
    <cellStyle name="_KT (2)_2_TG-TH_PGIA-phieu tham tra Kho bac" xfId="2670"/>
    <cellStyle name="_KT (2)_2_TG-TH_phu luc tong ket tinh hinh TH giai doan 03-10 (ngay 30)" xfId="3794"/>
    <cellStyle name="_KT (2)_2_TG-TH_phu luc tong ket tinh hinh TH giai doan 03-10 (ngay 30) 2" xfId="3795"/>
    <cellStyle name="_KT (2)_2_TG-TH_PT02-02" xfId="2671"/>
    <cellStyle name="_KT (2)_2_TG-TH_PT02-02_Book1" xfId="2672"/>
    <cellStyle name="_KT (2)_2_TG-TH_PT02-03" xfId="2673"/>
    <cellStyle name="_KT (2)_2_TG-TH_PT02-03_Book1" xfId="2674"/>
    <cellStyle name="_KT (2)_2_TG-TH_Qt-HT3PQ1(CauKho)" xfId="2675"/>
    <cellStyle name="_KT (2)_2_TG-TH_quy luong con lai nam 2004" xfId="3796"/>
    <cellStyle name="_KT (2)_2_TG-TH_Sheet1" xfId="3797"/>
    <cellStyle name="_KT (2)_2_TG-TH_TEL OUT 2004" xfId="3798"/>
    <cellStyle name="_KT (2)_2_TG-TH_TH_Tuynen" xfId="3799"/>
    <cellStyle name="_KT (2)_2_TG-TH_TK152-04" xfId="3800"/>
    <cellStyle name="_KT (2)_2_TG-TH_TK152-04 2" xfId="3801"/>
    <cellStyle name="_KT (2)_2_TG-TH_Tong hop 3 tinh (11_5)-TTH-QN-QT" xfId="3802"/>
    <cellStyle name="_KT (2)_2_TG-TH_ÿÿÿÿÿ" xfId="84"/>
    <cellStyle name="_KT (2)_2_TG-TH_ÿÿÿÿÿ 2" xfId="3803"/>
    <cellStyle name="_KT (2)_2_TG-TH_ÿÿÿÿÿ_Bieu mau cong trinh khoi cong moi 3-4" xfId="3804"/>
    <cellStyle name="_KT (2)_2_TG-TH_ÿÿÿÿÿ_Bieu3ODA" xfId="3805"/>
    <cellStyle name="_KT (2)_2_TG-TH_ÿÿÿÿÿ_Bieu4HTMT" xfId="3806"/>
    <cellStyle name="_KT (2)_2_TG-TH_ÿÿÿÿÿ_KH TPCP vung TNB (03-1-2012)" xfId="3807"/>
    <cellStyle name="_KT (2)_2_TG-TH_ÿÿÿÿÿ_kien giang 2" xfId="3808"/>
    <cellStyle name="_KT (2)_3" xfId="85"/>
    <cellStyle name="_KT (2)_3 2" xfId="3809"/>
    <cellStyle name="_KT (2)_3_Book1" xfId="3810"/>
    <cellStyle name="_KT (2)_3_TG-TH" xfId="86"/>
    <cellStyle name="_KT (2)_3_TG-TH 2" xfId="3811"/>
    <cellStyle name="_KT (2)_3_TG-TH_05-12  KH trung han 2016-2020 - Liem Thinh edited" xfId="3812"/>
    <cellStyle name="_KT (2)_3_TG-TH_bao cao 13 thang2011TPYT " xfId="3813"/>
    <cellStyle name="_KT (2)_3_TG-TH_BC  NAM 2007" xfId="3814"/>
    <cellStyle name="_KT (2)_3_TG-TH_Bieu mau cong trinh khoi cong moi 3-4" xfId="3815"/>
    <cellStyle name="_KT (2)_3_TG-TH_Bieu3ODA" xfId="3816"/>
    <cellStyle name="_KT (2)_3_TG-TH_Bieu3ODA_1" xfId="3817"/>
    <cellStyle name="_KT (2)_3_TG-TH_Bieu4HTMT" xfId="3818"/>
    <cellStyle name="_KT (2)_3_TG-TH_bo sung von KCH nam 2010 va Du an tre kho khan" xfId="3819"/>
    <cellStyle name="_KT (2)_3_TG-TH_Book1" xfId="2676"/>
    <cellStyle name="_KT (2)_3_TG-TH_Book1 2" xfId="3820"/>
    <cellStyle name="_KT (2)_3_TG-TH_Book1_1" xfId="3821"/>
    <cellStyle name="_KT (2)_3_TG-TH_Book1_BC-QT-WB-dthao" xfId="2677"/>
    <cellStyle name="_KT (2)_3_TG-TH_Book1_BC-QT-WB-dthao_05-12  KH trung han 2016-2020 - Liem Thinh edited" xfId="3822"/>
    <cellStyle name="_KT (2)_3_TG-TH_Book1_BC-QT-WB-dthao_Copy of 05-12  KH trung han 2016-2020 - Liem Thinh edited (1)" xfId="3823"/>
    <cellStyle name="_KT (2)_3_TG-TH_Book1_BC-QT-WB-dthao_KH TPCP 2016-2020 (tong hop)" xfId="3824"/>
    <cellStyle name="_KT (2)_3_TG-TH_Book1_KH TPCP vung TNB (03-1-2012)" xfId="3825"/>
    <cellStyle name="_KT (2)_3_TG-TH_Book1_kien giang 2" xfId="3826"/>
    <cellStyle name="_KT (2)_3_TG-TH_Copy of 05-12  KH trung han 2016-2020 - Liem Thinh edited (1)" xfId="3827"/>
    <cellStyle name="_KT (2)_3_TG-TH_danh muc chuan bi dau tu 2011 ngay 07-6-2011" xfId="3828"/>
    <cellStyle name="_KT (2)_3_TG-TH_Danh muc pbo nguon von XSKT, XDCB nam 2009 chuyen qua nam 2010" xfId="3829"/>
    <cellStyle name="_KT (2)_3_TG-TH_dieu chinh KH 2011 ngay 26-5-2011111" xfId="3830"/>
    <cellStyle name="_KT (2)_3_TG-TH_DS KCH PHAN BO VON NSDP NAM 2010" xfId="3831"/>
    <cellStyle name="_KT (2)_3_TG-TH_giao KH 2011 ngay 10-12-2010" xfId="3832"/>
    <cellStyle name="_KT (2)_3_TG-TH_GTGT 2003" xfId="3833"/>
    <cellStyle name="_KT (2)_3_TG-TH_KE KHAI THUE GTGT 2004" xfId="3834"/>
    <cellStyle name="_KT (2)_3_TG-TH_KE KHAI THUE GTGT 2004_BCTC2004" xfId="3835"/>
    <cellStyle name="_KT (2)_3_TG-TH_KH TPCP 2016-2020 (tong hop)" xfId="3836"/>
    <cellStyle name="_KT (2)_3_TG-TH_KH TPCP vung TNB (03-1-2012)" xfId="3837"/>
    <cellStyle name="_KT (2)_3_TG-TH_kien giang 2" xfId="3838"/>
    <cellStyle name="_KT (2)_3_TG-TH_Lora-tungchau" xfId="2678"/>
    <cellStyle name="_KT (2)_3_TG-TH_Lora-tungchau 2" xfId="3839"/>
    <cellStyle name="_KT (2)_3_TG-TH_Lora-tungchau_05-12  KH trung han 2016-2020 - Liem Thinh edited" xfId="3840"/>
    <cellStyle name="_KT (2)_3_TG-TH_Lora-tungchau_Copy of 05-12  KH trung han 2016-2020 - Liem Thinh edited (1)" xfId="3841"/>
    <cellStyle name="_KT (2)_3_TG-TH_Lora-tungchau_KH TPCP 2016-2020 (tong hop)" xfId="3842"/>
    <cellStyle name="_KT (2)_3_TG-TH_N-X-T-04" xfId="3843"/>
    <cellStyle name="_KT (2)_3_TG-TH_PERSONAL" xfId="87"/>
    <cellStyle name="_KT (2)_3_TG-TH_PERSONAL 2" xfId="2679"/>
    <cellStyle name="_KT (2)_3_TG-TH_PERSONAL_BC CV 6403 BKHĐT" xfId="3844"/>
    <cellStyle name="_KT (2)_3_TG-TH_PERSONAL_Bieu mau cong trinh khoi cong moi 3-4" xfId="3845"/>
    <cellStyle name="_KT (2)_3_TG-TH_PERSONAL_Bieu3ODA" xfId="3846"/>
    <cellStyle name="_KT (2)_3_TG-TH_PERSONAL_Bieu4HTMT" xfId="3847"/>
    <cellStyle name="_KT (2)_3_TG-TH_PERSONAL_Book1" xfId="88"/>
    <cellStyle name="_KT (2)_3_TG-TH_PERSONAL_Book1 2" xfId="2680"/>
    <cellStyle name="_KT (2)_3_TG-TH_PERSONAL_HTQ.8 GD1" xfId="2681"/>
    <cellStyle name="_KT (2)_3_TG-TH_PERSONAL_HTQ.8 GD1_05-12  KH trung han 2016-2020 - Liem Thinh edited" xfId="3848"/>
    <cellStyle name="_KT (2)_3_TG-TH_PERSONAL_HTQ.8 GD1_Copy of 05-12  KH trung han 2016-2020 - Liem Thinh edited (1)" xfId="3849"/>
    <cellStyle name="_KT (2)_3_TG-TH_PERSONAL_HTQ.8 GD1_KH TPCP 2016-2020 (tong hop)" xfId="3850"/>
    <cellStyle name="_KT (2)_3_TG-TH_PERSONAL_Luy ke von ung nam 2011 -Thoa gui ngay 12-8-2012" xfId="3851"/>
    <cellStyle name="_KT (2)_3_TG-TH_PERSONAL_Tong hop KHCB 2001" xfId="89"/>
    <cellStyle name="_KT (2)_3_TG-TH_Qt-HT3PQ1(CauKho)" xfId="2682"/>
    <cellStyle name="_KT (2)_3_TG-TH_quy luong con lai nam 2004" xfId="3852"/>
    <cellStyle name="_KT (2)_3_TG-TH_TK152-04" xfId="3853"/>
    <cellStyle name="_KT (2)_3_TG-TH_ÿÿÿÿÿ" xfId="3854"/>
    <cellStyle name="_KT (2)_3_TG-TH_ÿÿÿÿÿ_KH TPCP vung TNB (03-1-2012)" xfId="3855"/>
    <cellStyle name="_KT (2)_3_TG-TH_ÿÿÿÿÿ_kien giang 2" xfId="3856"/>
    <cellStyle name="_KT (2)_4" xfId="90"/>
    <cellStyle name="_KT (2)_4 2" xfId="2683"/>
    <cellStyle name="_KT (2)_4 3" xfId="3857"/>
    <cellStyle name="_KT (2)_4_05-12  KH trung han 2016-2020 - Liem Thinh edited" xfId="3858"/>
    <cellStyle name="_KT (2)_4_ApGiaVatTu_cayxanh_latgach" xfId="3859"/>
    <cellStyle name="_KT (2)_4_ApGiaVatTu_cayxanh_latgach 2" xfId="3860"/>
    <cellStyle name="_KT (2)_4_BANG TONG HOP TINH HINH THANH QUYET TOAN (MOI I)" xfId="91"/>
    <cellStyle name="_KT (2)_4_BANG TONG HOP TINH HINH THANH QUYET TOAN (MOI I) 2" xfId="3861"/>
    <cellStyle name="_KT (2)_4_bao cao 13 thang2011TPYT " xfId="3862"/>
    <cellStyle name="_KT (2)_4_BAO CAO KLCT PT2000" xfId="2684"/>
    <cellStyle name="_KT (2)_4_BAO CAO PT2000" xfId="2685"/>
    <cellStyle name="_KT (2)_4_BAO CAO PT2000_Book1" xfId="2686"/>
    <cellStyle name="_KT (2)_4_Bao cao XDCB 2001 - T11 KH dieu chinh 20-11-THAI" xfId="2687"/>
    <cellStyle name="_KT (2)_4_BAO GIA NGAY 24-10-08 (co dam)" xfId="92"/>
    <cellStyle name="_KT (2)_4_BAO GIA NGAY 24-10-08 (co dam) 2" xfId="3863"/>
    <cellStyle name="_KT (2)_4_BC  NAM 2007" xfId="3864"/>
    <cellStyle name="_KT (2)_4_BC CV 6403 BKHĐT" xfId="3865"/>
    <cellStyle name="_KT (2)_4_BC NQ11-CP - chinh sua lai" xfId="3866"/>
    <cellStyle name="_KT (2)_4_BC NQ11-CP-Quynh sau bieu so3" xfId="3867"/>
    <cellStyle name="_KT (2)_4_BC_NQ11-CP_-_Thao_sua_lai" xfId="3868"/>
    <cellStyle name="_KT (2)_4_Bieu mau cong trinh khoi cong moi 3-4" xfId="3869"/>
    <cellStyle name="_KT (2)_4_Bieu3ODA" xfId="3870"/>
    <cellStyle name="_KT (2)_4_Bieu3ODA_1" xfId="3871"/>
    <cellStyle name="_KT (2)_4_Bieu4HTMT" xfId="3872"/>
    <cellStyle name="_KT (2)_4_bo sung von KCH nam 2010 va Du an tre kho khan" xfId="3873"/>
    <cellStyle name="_KT (2)_4_bo sung von KCH nam 2010 va Du an tre kho khan 2" xfId="3874"/>
    <cellStyle name="_KT (2)_4_Book1" xfId="93"/>
    <cellStyle name="_KT (2)_4_Book1 2" xfId="3875"/>
    <cellStyle name="_KT (2)_4_Book1 3" xfId="3876"/>
    <cellStyle name="_KT (2)_4_Book1_1" xfId="94"/>
    <cellStyle name="_KT (2)_4_Book1_1 2" xfId="2688"/>
    <cellStyle name="_KT (2)_4_Book1_1 3" xfId="3877"/>
    <cellStyle name="_KT (2)_4_Book1_1_BC CV 6403 BKHĐT" xfId="3878"/>
    <cellStyle name="_KT (2)_4_Book1_1_Bieu mau cong trinh khoi cong moi 3-4" xfId="3879"/>
    <cellStyle name="_KT (2)_4_Book1_1_Bieu3ODA" xfId="3880"/>
    <cellStyle name="_KT (2)_4_Book1_1_Bieu4HTMT" xfId="3881"/>
    <cellStyle name="_KT (2)_4_Book1_1_Book1" xfId="3882"/>
    <cellStyle name="_KT (2)_4_Book1_1_Luy ke von ung nam 2011 -Thoa gui ngay 12-8-2012" xfId="3883"/>
    <cellStyle name="_KT (2)_4_Book1_2" xfId="2689"/>
    <cellStyle name="_KT (2)_4_Book1_2 2" xfId="3884"/>
    <cellStyle name="_KT (2)_4_Book1_2 3" xfId="3885"/>
    <cellStyle name="_KT (2)_4_Book1_2_BC CV 6403 BKHĐT" xfId="3886"/>
    <cellStyle name="_KT (2)_4_Book1_2_Bieu3ODA" xfId="3887"/>
    <cellStyle name="_KT (2)_4_Book1_2_Luy ke von ung nam 2011 -Thoa gui ngay 12-8-2012" xfId="3888"/>
    <cellStyle name="_KT (2)_4_Book1_3" xfId="2690"/>
    <cellStyle name="_KT (2)_4_Book1_3 2" xfId="3889"/>
    <cellStyle name="_KT (2)_4_Book1_4" xfId="3890"/>
    <cellStyle name="_KT (2)_4_Book1_bao cao 13 thang2011TPYT " xfId="3891"/>
    <cellStyle name="_KT (2)_4_Book1_BC CV 6403 BKHĐT" xfId="3892"/>
    <cellStyle name="_KT (2)_4_Book1_Bieu mau cong trinh khoi cong moi 3-4" xfId="3893"/>
    <cellStyle name="_KT (2)_4_Book1_Bieu3ODA" xfId="3894"/>
    <cellStyle name="_KT (2)_4_Book1_Bieu4HTMT" xfId="3895"/>
    <cellStyle name="_KT (2)_4_Book1_bo sung von KCH nam 2010 va Du an tre kho khan" xfId="3896"/>
    <cellStyle name="_KT (2)_4_Book1_bo sung von KCH nam 2010 va Du an tre kho khan 2" xfId="3897"/>
    <cellStyle name="_KT (2)_4_Book1_Book1" xfId="2691"/>
    <cellStyle name="_KT (2)_4_Book1_danh muc chuan bi dau tu 2011 ngay 07-6-2011" xfId="3898"/>
    <cellStyle name="_KT (2)_4_Book1_Danh muc pbo nguon von XSKT, XDCB nam 2009 chuyen qua nam 2010" xfId="3899"/>
    <cellStyle name="_KT (2)_4_Book1_Danh muc pbo nguon von XSKT, XDCB nam 2009 chuyen qua nam 2010 2" xfId="3900"/>
    <cellStyle name="_KT (2)_4_Book1_dieu chinh KH 2011 ngay 26-5-2011111" xfId="3901"/>
    <cellStyle name="_KT (2)_4_Book1_dieu chinh KH 2011 ngay 26-5-2011111 2" xfId="3902"/>
    <cellStyle name="_KT (2)_4_Book1_DS KCH PHAN BO VON NSDP NAM 2010" xfId="3903"/>
    <cellStyle name="_KT (2)_4_Book1_DS KCH PHAN BO VON NSDP NAM 2010 2" xfId="3904"/>
    <cellStyle name="_KT (2)_4_Book1_giao KH 2011 ngay 10-12-2010" xfId="3905"/>
    <cellStyle name="_KT (2)_4_Book1_giao KH 2011 ngay 10-12-2010 2" xfId="3906"/>
    <cellStyle name="_KT (2)_4_Book1_Luy ke von ung nam 2011 -Thoa gui ngay 12-8-2012" xfId="3907"/>
    <cellStyle name="_KT (2)_4_Book1_Tong hop 3 tinh (11_5)-TTH-QN-QT" xfId="3908"/>
    <cellStyle name="_KT (2)_4_CAU Khanh Nam(Thi Cong)" xfId="95"/>
    <cellStyle name="_KT (2)_4_CAU Khanh Nam(Thi Cong) 2" xfId="3909"/>
    <cellStyle name="_KT (2)_4_ChiHuong_ApGia" xfId="3910"/>
    <cellStyle name="_KT (2)_4_ChiHuong_ApGia 2" xfId="3911"/>
    <cellStyle name="_KT (2)_4_CoCauPhi (version 1)" xfId="3912"/>
    <cellStyle name="_KT (2)_4_CoCauPhi (version 1) 2" xfId="3913"/>
    <cellStyle name="_KT (2)_4_Copy of 05-12  KH trung han 2016-2020 - Liem Thinh edited (1)" xfId="3914"/>
    <cellStyle name="_KT (2)_4_danh muc chuan bi dau tu 2011 ngay 07-6-2011" xfId="3915"/>
    <cellStyle name="_KT (2)_4_Danh muc pbo nguon von XSKT, XDCB nam 2009 chuyen qua nam 2010" xfId="3916"/>
    <cellStyle name="_KT (2)_4_Danh muc pbo nguon von XSKT, XDCB nam 2009 chuyen qua nam 2010 2" xfId="3917"/>
    <cellStyle name="_KT (2)_4_DAU NOI PL-CL TAI PHU LAMHC" xfId="3918"/>
    <cellStyle name="_KT (2)_4_dieu chinh KH 2011 ngay 26-5-2011111" xfId="3919"/>
    <cellStyle name="_KT (2)_4_dieu chinh KH 2011 ngay 26-5-2011111 2" xfId="3920"/>
    <cellStyle name="_KT (2)_4_DS KCH PHAN BO VON NSDP NAM 2010" xfId="3921"/>
    <cellStyle name="_KT (2)_4_DS KCH PHAN BO VON NSDP NAM 2010 2" xfId="3922"/>
    <cellStyle name="_KT (2)_4_DTCDT MR.2N110.HOCMON.TDTOAN.CCUNG" xfId="2692"/>
    <cellStyle name="_KT (2)_4_DTDuong dong tien -sua tham tra 2009 - luong 650" xfId="3923"/>
    <cellStyle name="_KT (2)_4_DU TRU VAT TU" xfId="96"/>
    <cellStyle name="_KT (2)_4_DU TRU VAT TU 2" xfId="3924"/>
    <cellStyle name="_KT (2)_4_giao KH 2011 ngay 10-12-2010" xfId="3925"/>
    <cellStyle name="_KT (2)_4_giao KH 2011 ngay 10-12-2010 2" xfId="3926"/>
    <cellStyle name="_KT (2)_4_GTGT 2003" xfId="3927"/>
    <cellStyle name="_KT (2)_4_GTGT 2003 2" xfId="3928"/>
    <cellStyle name="_KT (2)_4_KE KHAI THUE GTGT 2004" xfId="3929"/>
    <cellStyle name="_KT (2)_4_KE KHAI THUE GTGT 2004 2" xfId="3930"/>
    <cellStyle name="_KT (2)_4_KE KHAI THUE GTGT 2004_BCTC2004" xfId="3931"/>
    <cellStyle name="_KT (2)_4_KE KHAI THUE GTGT 2004_BCTC2004 2" xfId="3932"/>
    <cellStyle name="_KT (2)_4_KH TPCP 2016-2020 (tong hop)" xfId="3933"/>
    <cellStyle name="_KT (2)_4_KH TPCP vung TNB (03-1-2012)" xfId="3934"/>
    <cellStyle name="_KT (2)_4_kien giang 2" xfId="3935"/>
    <cellStyle name="_KT (2)_4_KL_TN_B3" xfId="3936"/>
    <cellStyle name="_KT (2)_4_KL_TN_E2" xfId="3937"/>
    <cellStyle name="_KT (2)_4_KL_TN_E3" xfId="3938"/>
    <cellStyle name="_KT (2)_4_Lora-tungchau" xfId="2693"/>
    <cellStyle name="_KT (2)_4_Luy ke von ung nam 2011 -Thoa gui ngay 12-8-2012" xfId="3939"/>
    <cellStyle name="_KT (2)_4_NhanCong" xfId="3940"/>
    <cellStyle name="_KT (2)_4_NhanCong 2" xfId="3941"/>
    <cellStyle name="_KT (2)_4_N-X-T-04" xfId="3942"/>
    <cellStyle name="_KT (2)_4_N-X-T-04 2" xfId="3943"/>
    <cellStyle name="_KT (2)_4_PGIA-phieu tham tra Kho bac" xfId="2694"/>
    <cellStyle name="_KT (2)_4_phu luc tong ket tinh hinh TH giai doan 03-10 (ngay 30)" xfId="3944"/>
    <cellStyle name="_KT (2)_4_phu luc tong ket tinh hinh TH giai doan 03-10 (ngay 30) 2" xfId="3945"/>
    <cellStyle name="_KT (2)_4_PT02-02" xfId="2695"/>
    <cellStyle name="_KT (2)_4_PT02-02_Book1" xfId="2696"/>
    <cellStyle name="_KT (2)_4_PT02-03" xfId="2697"/>
    <cellStyle name="_KT (2)_4_PT02-03_Book1" xfId="2698"/>
    <cellStyle name="_KT (2)_4_Qt-HT3PQ1(CauKho)" xfId="2699"/>
    <cellStyle name="_KT (2)_4_quy luong con lai nam 2004" xfId="3946"/>
    <cellStyle name="_KT (2)_4_Sheet1" xfId="3947"/>
    <cellStyle name="_KT (2)_4_TEL OUT 2004" xfId="3948"/>
    <cellStyle name="_KT (2)_4_TG-TH" xfId="97"/>
    <cellStyle name="_KT (2)_4_TG-TH 2" xfId="3949"/>
    <cellStyle name="_KT (2)_4_TG-TH 3" xfId="3950"/>
    <cellStyle name="_KT (2)_4_TG-TH_Book1" xfId="3951"/>
    <cellStyle name="_KT (2)_4_TG-TH_Book1 2" xfId="3952"/>
    <cellStyle name="_KT (2)_4_TG-TH_DTDuong dong tien -sua tham tra 2009 - luong 650" xfId="3953"/>
    <cellStyle name="_KT (2)_4_TG-TH_quy luong con lai nam 2004" xfId="3954"/>
    <cellStyle name="_KT (2)_4_TH_Tuynen" xfId="3955"/>
    <cellStyle name="_KT (2)_4_TK152-04" xfId="3956"/>
    <cellStyle name="_KT (2)_4_TK152-04 2" xfId="3957"/>
    <cellStyle name="_KT (2)_4_Tong hop 3 tinh (11_5)-TTH-QN-QT" xfId="3958"/>
    <cellStyle name="_KT (2)_4_ÿÿÿÿÿ" xfId="98"/>
    <cellStyle name="_KT (2)_4_ÿÿÿÿÿ 2" xfId="3959"/>
    <cellStyle name="_KT (2)_4_ÿÿÿÿÿ_Bieu mau cong trinh khoi cong moi 3-4" xfId="3960"/>
    <cellStyle name="_KT (2)_4_ÿÿÿÿÿ_Bieu3ODA" xfId="3961"/>
    <cellStyle name="_KT (2)_4_ÿÿÿÿÿ_Bieu4HTMT" xfId="3962"/>
    <cellStyle name="_KT (2)_4_ÿÿÿÿÿ_KH TPCP vung TNB (03-1-2012)" xfId="3963"/>
    <cellStyle name="_KT (2)_4_ÿÿÿÿÿ_kien giang 2" xfId="3964"/>
    <cellStyle name="_KT (2)_5" xfId="99"/>
    <cellStyle name="_KT (2)_5 2" xfId="2700"/>
    <cellStyle name="_KT (2)_5 3" xfId="3965"/>
    <cellStyle name="_KT (2)_5_05-12  KH trung han 2016-2020 - Liem Thinh edited" xfId="3966"/>
    <cellStyle name="_KT (2)_5_ApGiaVatTu_cayxanh_latgach" xfId="3967"/>
    <cellStyle name="_KT (2)_5_BANG TONG HOP TINH HINH THANH QUYET TOAN (MOI I)" xfId="100"/>
    <cellStyle name="_KT (2)_5_bao cao 13 thang2011TPYT " xfId="3968"/>
    <cellStyle name="_KT (2)_5_BAO CAO KLCT PT2000" xfId="2701"/>
    <cellStyle name="_KT (2)_5_BAO CAO PT2000" xfId="2702"/>
    <cellStyle name="_KT (2)_5_BAO CAO PT2000_Book1" xfId="2703"/>
    <cellStyle name="_KT (2)_5_Bao cao XDCB 2001 - T11 KH dieu chinh 20-11-THAI" xfId="2704"/>
    <cellStyle name="_KT (2)_5_BAO GIA NGAY 24-10-08 (co dam)" xfId="101"/>
    <cellStyle name="_KT (2)_5_BC  NAM 2007" xfId="3969"/>
    <cellStyle name="_KT (2)_5_BC CV 6403 BKHĐT" xfId="3970"/>
    <cellStyle name="_KT (2)_5_BC NQ11-CP - chinh sua lai" xfId="3971"/>
    <cellStyle name="_KT (2)_5_BC NQ11-CP-Quynh sau bieu so3" xfId="3972"/>
    <cellStyle name="_KT (2)_5_BC_NQ11-CP_-_Thao_sua_lai" xfId="3973"/>
    <cellStyle name="_KT (2)_5_Bieu mau cong trinh khoi cong moi 3-4" xfId="3974"/>
    <cellStyle name="_KT (2)_5_Bieu3ODA" xfId="3975"/>
    <cellStyle name="_KT (2)_5_Bieu3ODA_1" xfId="3976"/>
    <cellStyle name="_KT (2)_5_Bieu4HTMT" xfId="3977"/>
    <cellStyle name="_KT (2)_5_bo sung von KCH nam 2010 va Du an tre kho khan" xfId="3978"/>
    <cellStyle name="_KT (2)_5_Book1" xfId="102"/>
    <cellStyle name="_KT (2)_5_Book1 2" xfId="3979"/>
    <cellStyle name="_KT (2)_5_Book1 3" xfId="3980"/>
    <cellStyle name="_KT (2)_5_Book1_1" xfId="103"/>
    <cellStyle name="_KT (2)_5_Book1_1 2" xfId="2705"/>
    <cellStyle name="_KT (2)_5_Book1_1 3" xfId="3981"/>
    <cellStyle name="_KT (2)_5_Book1_1_BC CV 6403 BKHĐT" xfId="3982"/>
    <cellStyle name="_KT (2)_5_Book1_1_Bieu mau cong trinh khoi cong moi 3-4" xfId="3983"/>
    <cellStyle name="_KT (2)_5_Book1_1_Bieu3ODA" xfId="3984"/>
    <cellStyle name="_KT (2)_5_Book1_1_Bieu4HTMT" xfId="3985"/>
    <cellStyle name="_KT (2)_5_Book1_1_Book1" xfId="3986"/>
    <cellStyle name="_KT (2)_5_Book1_1_Luy ke von ung nam 2011 -Thoa gui ngay 12-8-2012" xfId="3987"/>
    <cellStyle name="_KT (2)_5_Book1_2" xfId="2706"/>
    <cellStyle name="_KT (2)_5_Book1_2 2" xfId="3988"/>
    <cellStyle name="_KT (2)_5_Book1_2 3" xfId="3989"/>
    <cellStyle name="_KT (2)_5_Book1_2_BC CV 6403 BKHĐT" xfId="3990"/>
    <cellStyle name="_KT (2)_5_Book1_2_Bieu3ODA" xfId="3991"/>
    <cellStyle name="_KT (2)_5_Book1_2_Luy ke von ung nam 2011 -Thoa gui ngay 12-8-2012" xfId="3992"/>
    <cellStyle name="_KT (2)_5_Book1_3" xfId="3993"/>
    <cellStyle name="_KT (2)_5_Book1_4" xfId="3994"/>
    <cellStyle name="_KT (2)_5_Book1_bao cao 13 thang2011TPYT " xfId="3995"/>
    <cellStyle name="_KT (2)_5_Book1_BC CV 6403 BKHĐT" xfId="3996"/>
    <cellStyle name="_KT (2)_5_Book1_BC-QT-WB-dthao" xfId="2707"/>
    <cellStyle name="_KT (2)_5_Book1_Bieu mau cong trinh khoi cong moi 3-4" xfId="3997"/>
    <cellStyle name="_KT (2)_5_Book1_Bieu3ODA" xfId="3998"/>
    <cellStyle name="_KT (2)_5_Book1_Bieu4HTMT" xfId="3999"/>
    <cellStyle name="_KT (2)_5_Book1_bo sung von KCH nam 2010 va Du an tre kho khan" xfId="4000"/>
    <cellStyle name="_KT (2)_5_Book1_Book1" xfId="2708"/>
    <cellStyle name="_KT (2)_5_Book1_danh muc chuan bi dau tu 2011 ngay 07-6-2011" xfId="4001"/>
    <cellStyle name="_KT (2)_5_Book1_Danh muc pbo nguon von XSKT, XDCB nam 2009 chuyen qua nam 2010" xfId="4002"/>
    <cellStyle name="_KT (2)_5_Book1_dieu chinh KH 2011 ngay 26-5-2011111" xfId="4003"/>
    <cellStyle name="_KT (2)_5_Book1_DS KCH PHAN BO VON NSDP NAM 2010" xfId="4004"/>
    <cellStyle name="_KT (2)_5_Book1_giao KH 2011 ngay 10-12-2010" xfId="4005"/>
    <cellStyle name="_KT (2)_5_Book1_Luy ke von ung nam 2011 -Thoa gui ngay 12-8-2012" xfId="4006"/>
    <cellStyle name="_KT (2)_5_Book1_Tong hop 3 tinh (11_5)-TTH-QN-QT" xfId="4007"/>
    <cellStyle name="_KT (2)_5_CAU Khanh Nam(Thi Cong)" xfId="104"/>
    <cellStyle name="_KT (2)_5_ChiHuong_ApGia" xfId="4008"/>
    <cellStyle name="_KT (2)_5_CoCauPhi (version 1)" xfId="4009"/>
    <cellStyle name="_KT (2)_5_Copy of 05-12  KH trung han 2016-2020 - Liem Thinh edited (1)" xfId="4010"/>
    <cellStyle name="_KT (2)_5_danh muc chuan bi dau tu 2011 ngay 07-6-2011" xfId="4011"/>
    <cellStyle name="_KT (2)_5_Danh muc pbo nguon von XSKT, XDCB nam 2009 chuyen qua nam 2010" xfId="4012"/>
    <cellStyle name="_KT (2)_5_DAU NOI PL-CL TAI PHU LAMHC" xfId="4013"/>
    <cellStyle name="_KT (2)_5_dieu chinh KH 2011 ngay 26-5-2011111" xfId="4014"/>
    <cellStyle name="_KT (2)_5_DS KCH PHAN BO VON NSDP NAM 2010" xfId="4015"/>
    <cellStyle name="_KT (2)_5_DTCDT MR.2N110.HOCMON.TDTOAN.CCUNG" xfId="2709"/>
    <cellStyle name="_KT (2)_5_DTDuong dong tien -sua tham tra 2009 - luong 650" xfId="4016"/>
    <cellStyle name="_KT (2)_5_DU TRU VAT TU" xfId="105"/>
    <cellStyle name="_KT (2)_5_giao KH 2011 ngay 10-12-2010" xfId="4017"/>
    <cellStyle name="_KT (2)_5_GTGT 2003" xfId="4018"/>
    <cellStyle name="_KT (2)_5_KE KHAI THUE GTGT 2004" xfId="4019"/>
    <cellStyle name="_KT (2)_5_KE KHAI THUE GTGT 2004_BCTC2004" xfId="4020"/>
    <cellStyle name="_KT (2)_5_KH TPCP 2016-2020 (tong hop)" xfId="4021"/>
    <cellStyle name="_KT (2)_5_KH TPCP vung TNB (03-1-2012)" xfId="4022"/>
    <cellStyle name="_KT (2)_5_kien giang 2" xfId="4023"/>
    <cellStyle name="_KT (2)_5_KL_TN_B3" xfId="4024"/>
    <cellStyle name="_KT (2)_5_KL_TN_E2" xfId="4025"/>
    <cellStyle name="_KT (2)_5_KL_TN_E3" xfId="4026"/>
    <cellStyle name="_KT (2)_5_Lora-tungchau" xfId="2710"/>
    <cellStyle name="_KT (2)_5_Luy ke von ung nam 2011 -Thoa gui ngay 12-8-2012" xfId="4027"/>
    <cellStyle name="_KT (2)_5_NhanCong" xfId="4028"/>
    <cellStyle name="_KT (2)_5_N-X-T-04" xfId="4029"/>
    <cellStyle name="_KT (2)_5_PGIA-phieu tham tra Kho bac" xfId="2711"/>
    <cellStyle name="_KT (2)_5_phu luc tong ket tinh hinh TH giai doan 03-10 (ngay 30)" xfId="4030"/>
    <cellStyle name="_KT (2)_5_PT02-02" xfId="2712"/>
    <cellStyle name="_KT (2)_5_PT02-02_Book1" xfId="2713"/>
    <cellStyle name="_KT (2)_5_PT02-03" xfId="2714"/>
    <cellStyle name="_KT (2)_5_PT02-03_Book1" xfId="2715"/>
    <cellStyle name="_KT (2)_5_Qt-HT3PQ1(CauKho)" xfId="2716"/>
    <cellStyle name="_KT (2)_5_Sheet1" xfId="4031"/>
    <cellStyle name="_KT (2)_5_TEL OUT 2004" xfId="4032"/>
    <cellStyle name="_KT (2)_5_TH_Tuynen" xfId="4033"/>
    <cellStyle name="_KT (2)_5_TK152-04" xfId="4034"/>
    <cellStyle name="_KT (2)_5_Tong hop 3 tinh (11_5)-TTH-QN-QT" xfId="4035"/>
    <cellStyle name="_KT (2)_5_ÿÿÿÿÿ" xfId="106"/>
    <cellStyle name="_KT (2)_5_ÿÿÿÿÿ_Bieu mau cong trinh khoi cong moi 3-4" xfId="4036"/>
    <cellStyle name="_KT (2)_5_ÿÿÿÿÿ_Bieu3ODA" xfId="4037"/>
    <cellStyle name="_KT (2)_5_ÿÿÿÿÿ_Bieu4HTMT" xfId="4038"/>
    <cellStyle name="_KT (2)_5_ÿÿÿÿÿ_KH TPCP vung TNB (03-1-2012)" xfId="4039"/>
    <cellStyle name="_KT (2)_5_ÿÿÿÿÿ_kien giang 2" xfId="4040"/>
    <cellStyle name="_KT (2)_bao cao 13 thang2011TPYT " xfId="4041"/>
    <cellStyle name="_KT (2)_BC  NAM 2007" xfId="4042"/>
    <cellStyle name="_KT (2)_Bieu mau cong trinh khoi cong moi 3-4" xfId="4043"/>
    <cellStyle name="_KT (2)_Bieu3ODA" xfId="4044"/>
    <cellStyle name="_KT (2)_Bieu3ODA_1" xfId="4045"/>
    <cellStyle name="_KT (2)_Bieu4HTMT" xfId="4046"/>
    <cellStyle name="_KT (2)_bo sung von KCH nam 2010 va Du an tre kho khan" xfId="4047"/>
    <cellStyle name="_KT (2)_Book1" xfId="2717"/>
    <cellStyle name="_KT (2)_Book1 2" xfId="4048"/>
    <cellStyle name="_KT (2)_Book1_1" xfId="4049"/>
    <cellStyle name="_KT (2)_Book1_BC-QT-WB-dthao" xfId="2718"/>
    <cellStyle name="_KT (2)_Book1_BC-QT-WB-dthao_05-12  KH trung han 2016-2020 - Liem Thinh edited" xfId="4050"/>
    <cellStyle name="_KT (2)_Book1_BC-QT-WB-dthao_Copy of 05-12  KH trung han 2016-2020 - Liem Thinh edited (1)" xfId="4051"/>
    <cellStyle name="_KT (2)_Book1_BC-QT-WB-dthao_KH TPCP 2016-2020 (tong hop)" xfId="4052"/>
    <cellStyle name="_KT (2)_Book1_KH TPCP vung TNB (03-1-2012)" xfId="4053"/>
    <cellStyle name="_KT (2)_Book1_kien giang 2" xfId="4054"/>
    <cellStyle name="_KT (2)_Copy of 05-12  KH trung han 2016-2020 - Liem Thinh edited (1)" xfId="4055"/>
    <cellStyle name="_KT (2)_danh muc chuan bi dau tu 2011 ngay 07-6-2011" xfId="4056"/>
    <cellStyle name="_KT (2)_Danh muc pbo nguon von XSKT, XDCB nam 2009 chuyen qua nam 2010" xfId="4057"/>
    <cellStyle name="_KT (2)_dieu chinh KH 2011 ngay 26-5-2011111" xfId="4058"/>
    <cellStyle name="_KT (2)_DS KCH PHAN BO VON NSDP NAM 2010" xfId="4059"/>
    <cellStyle name="_KT (2)_giao KH 2011 ngay 10-12-2010" xfId="4060"/>
    <cellStyle name="_KT (2)_GTGT 2003" xfId="4061"/>
    <cellStyle name="_KT (2)_KE KHAI THUE GTGT 2004" xfId="4062"/>
    <cellStyle name="_KT (2)_KE KHAI THUE GTGT 2004_BCTC2004" xfId="4063"/>
    <cellStyle name="_KT (2)_KH TPCP 2016-2020 (tong hop)" xfId="4064"/>
    <cellStyle name="_KT (2)_KH TPCP vung TNB (03-1-2012)" xfId="4065"/>
    <cellStyle name="_KT (2)_kien giang 2" xfId="4066"/>
    <cellStyle name="_KT (2)_Lora-tungchau" xfId="2719"/>
    <cellStyle name="_KT (2)_Lora-tungchau 2" xfId="4067"/>
    <cellStyle name="_KT (2)_Lora-tungchau_05-12  KH trung han 2016-2020 - Liem Thinh edited" xfId="4068"/>
    <cellStyle name="_KT (2)_Lora-tungchau_Copy of 05-12  KH trung han 2016-2020 - Liem Thinh edited (1)" xfId="4069"/>
    <cellStyle name="_KT (2)_Lora-tungchau_KH TPCP 2016-2020 (tong hop)" xfId="4070"/>
    <cellStyle name="_KT (2)_N-X-T-04" xfId="4071"/>
    <cellStyle name="_KT (2)_PERSONAL" xfId="107"/>
    <cellStyle name="_KT (2)_PERSONAL 2" xfId="2720"/>
    <cellStyle name="_KT (2)_PERSONAL_BC CV 6403 BKHĐT" xfId="4072"/>
    <cellStyle name="_KT (2)_PERSONAL_Bieu mau cong trinh khoi cong moi 3-4" xfId="4073"/>
    <cellStyle name="_KT (2)_PERSONAL_Bieu3ODA" xfId="4074"/>
    <cellStyle name="_KT (2)_PERSONAL_Bieu4HTMT" xfId="4075"/>
    <cellStyle name="_KT (2)_PERSONAL_Book1" xfId="108"/>
    <cellStyle name="_KT (2)_PERSONAL_Book1 2" xfId="2721"/>
    <cellStyle name="_KT (2)_PERSONAL_HTQ.8 GD1" xfId="2722"/>
    <cellStyle name="_KT (2)_PERSONAL_HTQ.8 GD1_05-12  KH trung han 2016-2020 - Liem Thinh edited" xfId="4076"/>
    <cellStyle name="_KT (2)_PERSONAL_HTQ.8 GD1_Copy of 05-12  KH trung han 2016-2020 - Liem Thinh edited (1)" xfId="4077"/>
    <cellStyle name="_KT (2)_PERSONAL_HTQ.8 GD1_KH TPCP 2016-2020 (tong hop)" xfId="4078"/>
    <cellStyle name="_KT (2)_PERSONAL_Luy ke von ung nam 2011 -Thoa gui ngay 12-8-2012" xfId="4079"/>
    <cellStyle name="_KT (2)_PERSONAL_Tong hop KHCB 2001" xfId="109"/>
    <cellStyle name="_KT (2)_Qt-HT3PQ1(CauKho)" xfId="2723"/>
    <cellStyle name="_KT (2)_quy luong con lai nam 2004" xfId="4080"/>
    <cellStyle name="_KT (2)_TG-TH" xfId="110"/>
    <cellStyle name="_KT (2)_TG-TH 2" xfId="4081"/>
    <cellStyle name="_KT (2)_TG-TH_Book1" xfId="4082"/>
    <cellStyle name="_KT (2)_TK152-04" xfId="4083"/>
    <cellStyle name="_KT (2)_ÿÿÿÿÿ" xfId="4084"/>
    <cellStyle name="_KT (2)_ÿÿÿÿÿ_KH TPCP vung TNB (03-1-2012)" xfId="4085"/>
    <cellStyle name="_KT (2)_ÿÿÿÿÿ_kien giang 2" xfId="4086"/>
    <cellStyle name="_KT_TG" xfId="111"/>
    <cellStyle name="_KT_TG 2" xfId="4087"/>
    <cellStyle name="_KT_TG 3" xfId="4088"/>
    <cellStyle name="_KT_TG_1" xfId="112"/>
    <cellStyle name="_KT_TG_1 2" xfId="2724"/>
    <cellStyle name="_KT_TG_1 3" xfId="4089"/>
    <cellStyle name="_KT_TG_1_05-12  KH trung han 2016-2020 - Liem Thinh edited" xfId="4090"/>
    <cellStyle name="_KT_TG_1_ApGiaVatTu_cayxanh_latgach" xfId="4091"/>
    <cellStyle name="_KT_TG_1_BANG TONG HOP TINH HINH THANH QUYET TOAN (MOI I)" xfId="113"/>
    <cellStyle name="_KT_TG_1_bao cao 13 thang2011TPYT " xfId="4092"/>
    <cellStyle name="_KT_TG_1_BAO CAO KLCT PT2000" xfId="2725"/>
    <cellStyle name="_KT_TG_1_BAO CAO PT2000" xfId="2726"/>
    <cellStyle name="_KT_TG_1_BAO CAO PT2000_Book1" xfId="2727"/>
    <cellStyle name="_KT_TG_1_Bao cao XDCB 2001 - T11 KH dieu chinh 20-11-THAI" xfId="2728"/>
    <cellStyle name="_KT_TG_1_BAO GIA NGAY 24-10-08 (co dam)" xfId="114"/>
    <cellStyle name="_KT_TG_1_BC  NAM 2007" xfId="4093"/>
    <cellStyle name="_KT_TG_1_BC CV 6403 BKHĐT" xfId="4094"/>
    <cellStyle name="_KT_TG_1_BC NQ11-CP - chinh sua lai" xfId="4095"/>
    <cellStyle name="_KT_TG_1_BC NQ11-CP-Quynh sau bieu so3" xfId="4096"/>
    <cellStyle name="_KT_TG_1_BC_NQ11-CP_-_Thao_sua_lai" xfId="4097"/>
    <cellStyle name="_KT_TG_1_Bieu mau cong trinh khoi cong moi 3-4" xfId="4098"/>
    <cellStyle name="_KT_TG_1_Bieu3ODA" xfId="4099"/>
    <cellStyle name="_KT_TG_1_Bieu3ODA_1" xfId="4100"/>
    <cellStyle name="_KT_TG_1_Bieu4HTMT" xfId="4101"/>
    <cellStyle name="_KT_TG_1_bo sung von KCH nam 2010 va Du an tre kho khan" xfId="4102"/>
    <cellStyle name="_KT_TG_1_Book1" xfId="115"/>
    <cellStyle name="_KT_TG_1_Book1 2" xfId="4103"/>
    <cellStyle name="_KT_TG_1_Book1 3" xfId="4104"/>
    <cellStyle name="_KT_TG_1_Book1_1" xfId="116"/>
    <cellStyle name="_KT_TG_1_Book1_1 2" xfId="2729"/>
    <cellStyle name="_KT_TG_1_Book1_1 3" xfId="4105"/>
    <cellStyle name="_KT_TG_1_Book1_1_BC CV 6403 BKHĐT" xfId="4106"/>
    <cellStyle name="_KT_TG_1_Book1_1_Bieu mau cong trinh khoi cong moi 3-4" xfId="4107"/>
    <cellStyle name="_KT_TG_1_Book1_1_Bieu3ODA" xfId="4108"/>
    <cellStyle name="_KT_TG_1_Book1_1_Bieu4HTMT" xfId="4109"/>
    <cellStyle name="_KT_TG_1_Book1_1_Book1" xfId="4110"/>
    <cellStyle name="_KT_TG_1_Book1_1_Luy ke von ung nam 2011 -Thoa gui ngay 12-8-2012" xfId="4111"/>
    <cellStyle name="_KT_TG_1_Book1_2" xfId="2730"/>
    <cellStyle name="_KT_TG_1_Book1_2 2" xfId="4112"/>
    <cellStyle name="_KT_TG_1_Book1_2 3" xfId="4113"/>
    <cellStyle name="_KT_TG_1_Book1_2_BC CV 6403 BKHĐT" xfId="4114"/>
    <cellStyle name="_KT_TG_1_Book1_2_Bieu3ODA" xfId="4115"/>
    <cellStyle name="_KT_TG_1_Book1_2_Luy ke von ung nam 2011 -Thoa gui ngay 12-8-2012" xfId="4116"/>
    <cellStyle name="_KT_TG_1_Book1_3" xfId="4117"/>
    <cellStyle name="_KT_TG_1_Book1_4" xfId="4118"/>
    <cellStyle name="_KT_TG_1_Book1_bao cao 13 thang2011TPYT " xfId="4119"/>
    <cellStyle name="_KT_TG_1_Book1_BC CV 6403 BKHĐT" xfId="4120"/>
    <cellStyle name="_KT_TG_1_Book1_BC-QT-WB-dthao" xfId="2731"/>
    <cellStyle name="_KT_TG_1_Book1_Bieu mau cong trinh khoi cong moi 3-4" xfId="4121"/>
    <cellStyle name="_KT_TG_1_Book1_Bieu3ODA" xfId="4122"/>
    <cellStyle name="_KT_TG_1_Book1_Bieu4HTMT" xfId="4123"/>
    <cellStyle name="_KT_TG_1_Book1_bo sung von KCH nam 2010 va Du an tre kho khan" xfId="4124"/>
    <cellStyle name="_KT_TG_1_Book1_Book1" xfId="2732"/>
    <cellStyle name="_KT_TG_1_Book1_danh muc chuan bi dau tu 2011 ngay 07-6-2011" xfId="4125"/>
    <cellStyle name="_KT_TG_1_Book1_Danh muc pbo nguon von XSKT, XDCB nam 2009 chuyen qua nam 2010" xfId="4126"/>
    <cellStyle name="_KT_TG_1_Book1_dieu chinh KH 2011 ngay 26-5-2011111" xfId="4127"/>
    <cellStyle name="_KT_TG_1_Book1_DS KCH PHAN BO VON NSDP NAM 2010" xfId="4128"/>
    <cellStyle name="_KT_TG_1_Book1_giao KH 2011 ngay 10-12-2010" xfId="4129"/>
    <cellStyle name="_KT_TG_1_Book1_Luy ke von ung nam 2011 -Thoa gui ngay 12-8-2012" xfId="4130"/>
    <cellStyle name="_KT_TG_1_Book1_Tong hop 3 tinh (11_5)-TTH-QN-QT" xfId="4131"/>
    <cellStyle name="_KT_TG_1_CAU Khanh Nam(Thi Cong)" xfId="117"/>
    <cellStyle name="_KT_TG_1_ChiHuong_ApGia" xfId="4132"/>
    <cellStyle name="_KT_TG_1_CoCauPhi (version 1)" xfId="4133"/>
    <cellStyle name="_KT_TG_1_Copy of 05-12  KH trung han 2016-2020 - Liem Thinh edited (1)" xfId="4134"/>
    <cellStyle name="_KT_TG_1_danh muc chuan bi dau tu 2011 ngay 07-6-2011" xfId="4135"/>
    <cellStyle name="_KT_TG_1_Danh muc pbo nguon von XSKT, XDCB nam 2009 chuyen qua nam 2010" xfId="4136"/>
    <cellStyle name="_KT_TG_1_DAU NOI PL-CL TAI PHU LAMHC" xfId="4137"/>
    <cellStyle name="_KT_TG_1_dieu chinh KH 2011 ngay 26-5-2011111" xfId="4138"/>
    <cellStyle name="_KT_TG_1_DS KCH PHAN BO VON NSDP NAM 2010" xfId="4139"/>
    <cellStyle name="_KT_TG_1_DTCDT MR.2N110.HOCMON.TDTOAN.CCUNG" xfId="2733"/>
    <cellStyle name="_KT_TG_1_DTDuong dong tien -sua tham tra 2009 - luong 650" xfId="4140"/>
    <cellStyle name="_KT_TG_1_DU TRU VAT TU" xfId="118"/>
    <cellStyle name="_KT_TG_1_giao KH 2011 ngay 10-12-2010" xfId="4141"/>
    <cellStyle name="_KT_TG_1_GTGT 2003" xfId="4142"/>
    <cellStyle name="_KT_TG_1_KE KHAI THUE GTGT 2004" xfId="4143"/>
    <cellStyle name="_KT_TG_1_KE KHAI THUE GTGT 2004_BCTC2004" xfId="4144"/>
    <cellStyle name="_KT_TG_1_KH TPCP 2016-2020 (tong hop)" xfId="4145"/>
    <cellStyle name="_KT_TG_1_KH TPCP vung TNB (03-1-2012)" xfId="4146"/>
    <cellStyle name="_KT_TG_1_kien giang 2" xfId="4147"/>
    <cellStyle name="_KT_TG_1_KL_TN_B3" xfId="4148"/>
    <cellStyle name="_KT_TG_1_KL_TN_E2" xfId="4149"/>
    <cellStyle name="_KT_TG_1_KL_TN_E3" xfId="4150"/>
    <cellStyle name="_KT_TG_1_Lora-tungchau" xfId="2734"/>
    <cellStyle name="_KT_TG_1_Luy ke von ung nam 2011 -Thoa gui ngay 12-8-2012" xfId="4151"/>
    <cellStyle name="_KT_TG_1_NhanCong" xfId="4152"/>
    <cellStyle name="_KT_TG_1_N-X-T-04" xfId="4153"/>
    <cellStyle name="_KT_TG_1_PGIA-phieu tham tra Kho bac" xfId="2735"/>
    <cellStyle name="_KT_TG_1_phu luc tong ket tinh hinh TH giai doan 03-10 (ngay 30)" xfId="4154"/>
    <cellStyle name="_KT_TG_1_PT02-02" xfId="2736"/>
    <cellStyle name="_KT_TG_1_PT02-02_Book1" xfId="2737"/>
    <cellStyle name="_KT_TG_1_PT02-03" xfId="2738"/>
    <cellStyle name="_KT_TG_1_PT02-03_Book1" xfId="2739"/>
    <cellStyle name="_KT_TG_1_Qt-HT3PQ1(CauKho)" xfId="2740"/>
    <cellStyle name="_KT_TG_1_Sheet1" xfId="4155"/>
    <cellStyle name="_KT_TG_1_TEL OUT 2004" xfId="4156"/>
    <cellStyle name="_KT_TG_1_TH_Tuynen" xfId="4157"/>
    <cellStyle name="_KT_TG_1_TK152-04" xfId="4158"/>
    <cellStyle name="_KT_TG_1_Tong hop 3 tinh (11_5)-TTH-QN-QT" xfId="4159"/>
    <cellStyle name="_KT_TG_1_ÿÿÿÿÿ" xfId="119"/>
    <cellStyle name="_KT_TG_1_ÿÿÿÿÿ_Bieu mau cong trinh khoi cong moi 3-4" xfId="4160"/>
    <cellStyle name="_KT_TG_1_ÿÿÿÿÿ_Bieu3ODA" xfId="4161"/>
    <cellStyle name="_KT_TG_1_ÿÿÿÿÿ_Bieu4HTMT" xfId="4162"/>
    <cellStyle name="_KT_TG_1_ÿÿÿÿÿ_KH TPCP vung TNB (03-1-2012)" xfId="4163"/>
    <cellStyle name="_KT_TG_1_ÿÿÿÿÿ_kien giang 2" xfId="4164"/>
    <cellStyle name="_KT_TG_2" xfId="120"/>
    <cellStyle name="_KT_TG_2 2" xfId="2741"/>
    <cellStyle name="_KT_TG_2 3" xfId="4165"/>
    <cellStyle name="_KT_TG_2_05-12  KH trung han 2016-2020 - Liem Thinh edited" xfId="4166"/>
    <cellStyle name="_KT_TG_2_ApGiaVatTu_cayxanh_latgach" xfId="4167"/>
    <cellStyle name="_KT_TG_2_ApGiaVatTu_cayxanh_latgach 2" xfId="4168"/>
    <cellStyle name="_KT_TG_2_BANG TONG HOP TINH HINH THANH QUYET TOAN (MOI I)" xfId="121"/>
    <cellStyle name="_KT_TG_2_BANG TONG HOP TINH HINH THANH QUYET TOAN (MOI I) 2" xfId="4169"/>
    <cellStyle name="_KT_TG_2_bao cao 13 thang2011TPYT " xfId="4170"/>
    <cellStyle name="_KT_TG_2_BAO CAO KLCT PT2000" xfId="2742"/>
    <cellStyle name="_KT_TG_2_BAO CAO PT2000" xfId="2743"/>
    <cellStyle name="_KT_TG_2_BAO CAO PT2000_Book1" xfId="2744"/>
    <cellStyle name="_KT_TG_2_Bao cao XDCB 2001 - T11 KH dieu chinh 20-11-THAI" xfId="2745"/>
    <cellStyle name="_KT_TG_2_BAO GIA NGAY 24-10-08 (co dam)" xfId="122"/>
    <cellStyle name="_KT_TG_2_BAO GIA NGAY 24-10-08 (co dam) 2" xfId="4171"/>
    <cellStyle name="_KT_TG_2_BC  NAM 2007" xfId="4172"/>
    <cellStyle name="_KT_TG_2_BC CV 6403 BKHĐT" xfId="4173"/>
    <cellStyle name="_KT_TG_2_BC NQ11-CP - chinh sua lai" xfId="4174"/>
    <cellStyle name="_KT_TG_2_BC NQ11-CP-Quynh sau bieu so3" xfId="4175"/>
    <cellStyle name="_KT_TG_2_BC_NQ11-CP_-_Thao_sua_lai" xfId="4176"/>
    <cellStyle name="_KT_TG_2_Bieu mau cong trinh khoi cong moi 3-4" xfId="4177"/>
    <cellStyle name="_KT_TG_2_Bieu3ODA" xfId="4178"/>
    <cellStyle name="_KT_TG_2_Bieu3ODA_1" xfId="4179"/>
    <cellStyle name="_KT_TG_2_Bieu4HTMT" xfId="4180"/>
    <cellStyle name="_KT_TG_2_bo sung von KCH nam 2010 va Du an tre kho khan" xfId="4181"/>
    <cellStyle name="_KT_TG_2_bo sung von KCH nam 2010 va Du an tre kho khan 2" xfId="4182"/>
    <cellStyle name="_KT_TG_2_Book1" xfId="123"/>
    <cellStyle name="_KT_TG_2_Book1 2" xfId="4183"/>
    <cellStyle name="_KT_TG_2_Book1 3" xfId="4184"/>
    <cellStyle name="_KT_TG_2_Book1_1" xfId="124"/>
    <cellStyle name="_KT_TG_2_Book1_1 2" xfId="2746"/>
    <cellStyle name="_KT_TG_2_Book1_1 3" xfId="4185"/>
    <cellStyle name="_KT_TG_2_Book1_1_BC CV 6403 BKHĐT" xfId="4186"/>
    <cellStyle name="_KT_TG_2_Book1_1_Bieu mau cong trinh khoi cong moi 3-4" xfId="4187"/>
    <cellStyle name="_KT_TG_2_Book1_1_Bieu3ODA" xfId="4188"/>
    <cellStyle name="_KT_TG_2_Book1_1_Bieu4HTMT" xfId="4189"/>
    <cellStyle name="_KT_TG_2_Book1_1_Book1" xfId="4190"/>
    <cellStyle name="_KT_TG_2_Book1_1_Luy ke von ung nam 2011 -Thoa gui ngay 12-8-2012" xfId="4191"/>
    <cellStyle name="_KT_TG_2_Book1_2" xfId="2747"/>
    <cellStyle name="_KT_TG_2_Book1_2 2" xfId="4192"/>
    <cellStyle name="_KT_TG_2_Book1_2 3" xfId="4193"/>
    <cellStyle name="_KT_TG_2_Book1_2_BC CV 6403 BKHĐT" xfId="4194"/>
    <cellStyle name="_KT_TG_2_Book1_2_Bieu3ODA" xfId="4195"/>
    <cellStyle name="_KT_TG_2_Book1_2_Luy ke von ung nam 2011 -Thoa gui ngay 12-8-2012" xfId="4196"/>
    <cellStyle name="_KT_TG_2_Book1_3" xfId="2748"/>
    <cellStyle name="_KT_TG_2_Book1_3 2" xfId="4197"/>
    <cellStyle name="_KT_TG_2_Book1_4" xfId="4198"/>
    <cellStyle name="_KT_TG_2_Book1_bao cao 13 thang2011TPYT " xfId="4199"/>
    <cellStyle name="_KT_TG_2_Book1_BC CV 6403 BKHĐT" xfId="4200"/>
    <cellStyle name="_KT_TG_2_Book1_Bieu mau cong trinh khoi cong moi 3-4" xfId="4201"/>
    <cellStyle name="_KT_TG_2_Book1_Bieu3ODA" xfId="4202"/>
    <cellStyle name="_KT_TG_2_Book1_Bieu4HTMT" xfId="4203"/>
    <cellStyle name="_KT_TG_2_Book1_bo sung von KCH nam 2010 va Du an tre kho khan" xfId="4204"/>
    <cellStyle name="_KT_TG_2_Book1_bo sung von KCH nam 2010 va Du an tre kho khan 2" xfId="4205"/>
    <cellStyle name="_KT_TG_2_Book1_Book1" xfId="2749"/>
    <cellStyle name="_KT_TG_2_Book1_danh muc chuan bi dau tu 2011 ngay 07-6-2011" xfId="4206"/>
    <cellStyle name="_KT_TG_2_Book1_Danh muc pbo nguon von XSKT, XDCB nam 2009 chuyen qua nam 2010" xfId="4207"/>
    <cellStyle name="_KT_TG_2_Book1_Danh muc pbo nguon von XSKT, XDCB nam 2009 chuyen qua nam 2010 2" xfId="4208"/>
    <cellStyle name="_KT_TG_2_Book1_dieu chinh KH 2011 ngay 26-5-2011111" xfId="4209"/>
    <cellStyle name="_KT_TG_2_Book1_dieu chinh KH 2011 ngay 26-5-2011111 2" xfId="4210"/>
    <cellStyle name="_KT_TG_2_Book1_DS KCH PHAN BO VON NSDP NAM 2010" xfId="4211"/>
    <cellStyle name="_KT_TG_2_Book1_DS KCH PHAN BO VON NSDP NAM 2010 2" xfId="4212"/>
    <cellStyle name="_KT_TG_2_Book1_giao KH 2011 ngay 10-12-2010" xfId="4213"/>
    <cellStyle name="_KT_TG_2_Book1_giao KH 2011 ngay 10-12-2010 2" xfId="4214"/>
    <cellStyle name="_KT_TG_2_Book1_Luy ke von ung nam 2011 -Thoa gui ngay 12-8-2012" xfId="4215"/>
    <cellStyle name="_KT_TG_2_Book1_Tong hop 3 tinh (11_5)-TTH-QN-QT" xfId="4216"/>
    <cellStyle name="_KT_TG_2_CAU Khanh Nam(Thi Cong)" xfId="125"/>
    <cellStyle name="_KT_TG_2_CAU Khanh Nam(Thi Cong) 2" xfId="4217"/>
    <cellStyle name="_KT_TG_2_ChiHuong_ApGia" xfId="4218"/>
    <cellStyle name="_KT_TG_2_ChiHuong_ApGia 2" xfId="4219"/>
    <cellStyle name="_KT_TG_2_CoCauPhi (version 1)" xfId="4220"/>
    <cellStyle name="_KT_TG_2_CoCauPhi (version 1) 2" xfId="4221"/>
    <cellStyle name="_KT_TG_2_Copy of 05-12  KH trung han 2016-2020 - Liem Thinh edited (1)" xfId="4222"/>
    <cellStyle name="_KT_TG_2_danh muc chuan bi dau tu 2011 ngay 07-6-2011" xfId="4223"/>
    <cellStyle name="_KT_TG_2_Danh muc pbo nguon von XSKT, XDCB nam 2009 chuyen qua nam 2010" xfId="4224"/>
    <cellStyle name="_KT_TG_2_Danh muc pbo nguon von XSKT, XDCB nam 2009 chuyen qua nam 2010 2" xfId="4225"/>
    <cellStyle name="_KT_TG_2_DAU NOI PL-CL TAI PHU LAMHC" xfId="4226"/>
    <cellStyle name="_KT_TG_2_dieu chinh KH 2011 ngay 26-5-2011111" xfId="4227"/>
    <cellStyle name="_KT_TG_2_dieu chinh KH 2011 ngay 26-5-2011111 2" xfId="4228"/>
    <cellStyle name="_KT_TG_2_DS KCH PHAN BO VON NSDP NAM 2010" xfId="4229"/>
    <cellStyle name="_KT_TG_2_DS KCH PHAN BO VON NSDP NAM 2010 2" xfId="4230"/>
    <cellStyle name="_KT_TG_2_DTCDT MR.2N110.HOCMON.TDTOAN.CCUNG" xfId="2750"/>
    <cellStyle name="_KT_TG_2_DTDuong dong tien -sua tham tra 2009 - luong 650" xfId="4231"/>
    <cellStyle name="_KT_TG_2_DU TRU VAT TU" xfId="126"/>
    <cellStyle name="_KT_TG_2_DU TRU VAT TU 2" xfId="4232"/>
    <cellStyle name="_KT_TG_2_giao KH 2011 ngay 10-12-2010" xfId="4233"/>
    <cellStyle name="_KT_TG_2_giao KH 2011 ngay 10-12-2010 2" xfId="4234"/>
    <cellStyle name="_KT_TG_2_GTGT 2003" xfId="4235"/>
    <cellStyle name="_KT_TG_2_GTGT 2003 2" xfId="4236"/>
    <cellStyle name="_KT_TG_2_KE KHAI THUE GTGT 2004" xfId="4237"/>
    <cellStyle name="_KT_TG_2_KE KHAI THUE GTGT 2004 2" xfId="4238"/>
    <cellStyle name="_KT_TG_2_KE KHAI THUE GTGT 2004_BCTC2004" xfId="4239"/>
    <cellStyle name="_KT_TG_2_KE KHAI THUE GTGT 2004_BCTC2004 2" xfId="4240"/>
    <cellStyle name="_KT_TG_2_KH TPCP 2016-2020 (tong hop)" xfId="4241"/>
    <cellStyle name="_KT_TG_2_KH TPCP vung TNB (03-1-2012)" xfId="4242"/>
    <cellStyle name="_KT_TG_2_kien giang 2" xfId="4243"/>
    <cellStyle name="_KT_TG_2_KL_TN_B3" xfId="4244"/>
    <cellStyle name="_KT_TG_2_KL_TN_E2" xfId="4245"/>
    <cellStyle name="_KT_TG_2_KL_TN_E3" xfId="4246"/>
    <cellStyle name="_KT_TG_2_Lora-tungchau" xfId="2751"/>
    <cellStyle name="_KT_TG_2_Luy ke von ung nam 2011 -Thoa gui ngay 12-8-2012" xfId="4247"/>
    <cellStyle name="_KT_TG_2_NhanCong" xfId="4248"/>
    <cellStyle name="_KT_TG_2_NhanCong 2" xfId="4249"/>
    <cellStyle name="_KT_TG_2_N-X-T-04" xfId="4250"/>
    <cellStyle name="_KT_TG_2_N-X-T-04 2" xfId="4251"/>
    <cellStyle name="_KT_TG_2_PGIA-phieu tham tra Kho bac" xfId="2752"/>
    <cellStyle name="_KT_TG_2_phu luc tong ket tinh hinh TH giai doan 03-10 (ngay 30)" xfId="4252"/>
    <cellStyle name="_KT_TG_2_phu luc tong ket tinh hinh TH giai doan 03-10 (ngay 30) 2" xfId="4253"/>
    <cellStyle name="_KT_TG_2_PT02-02" xfId="2753"/>
    <cellStyle name="_KT_TG_2_PT02-02_Book1" xfId="2754"/>
    <cellStyle name="_KT_TG_2_PT02-03" xfId="2755"/>
    <cellStyle name="_KT_TG_2_PT02-03_Book1" xfId="2756"/>
    <cellStyle name="_KT_TG_2_Qt-HT3PQ1(CauKho)" xfId="2757"/>
    <cellStyle name="_KT_TG_2_quy luong con lai nam 2004" xfId="4254"/>
    <cellStyle name="_KT_TG_2_Sheet1" xfId="4255"/>
    <cellStyle name="_KT_TG_2_TEL OUT 2004" xfId="4256"/>
    <cellStyle name="_KT_TG_2_TH_Tuynen" xfId="4257"/>
    <cellStyle name="_KT_TG_2_TK152-04" xfId="4258"/>
    <cellStyle name="_KT_TG_2_TK152-04 2" xfId="4259"/>
    <cellStyle name="_KT_TG_2_Tong hop 3 tinh (11_5)-TTH-QN-QT" xfId="4260"/>
    <cellStyle name="_KT_TG_2_ÿÿÿÿÿ" xfId="127"/>
    <cellStyle name="_KT_TG_2_ÿÿÿÿÿ 2" xfId="4261"/>
    <cellStyle name="_KT_TG_2_ÿÿÿÿÿ_Bieu mau cong trinh khoi cong moi 3-4" xfId="4262"/>
    <cellStyle name="_KT_TG_2_ÿÿÿÿÿ_Bieu3ODA" xfId="4263"/>
    <cellStyle name="_KT_TG_2_ÿÿÿÿÿ_Bieu4HTMT" xfId="4264"/>
    <cellStyle name="_KT_TG_2_ÿÿÿÿÿ_KH TPCP vung TNB (03-1-2012)" xfId="4265"/>
    <cellStyle name="_KT_TG_2_ÿÿÿÿÿ_kien giang 2" xfId="4266"/>
    <cellStyle name="_KT_TG_3" xfId="128"/>
    <cellStyle name="_KT_TG_3 2" xfId="4267"/>
    <cellStyle name="_KT_TG_3_Book1" xfId="4268"/>
    <cellStyle name="_KT_TG_4" xfId="129"/>
    <cellStyle name="_KT_TG_4 2" xfId="4269"/>
    <cellStyle name="_KT_TG_4_05-12  KH trung han 2016-2020 - Liem Thinh edited" xfId="4270"/>
    <cellStyle name="_KT_TG_4_Book1" xfId="4271"/>
    <cellStyle name="_KT_TG_4_Copy of 05-12  KH trung han 2016-2020 - Liem Thinh edited (1)" xfId="4272"/>
    <cellStyle name="_KT_TG_4_KH TPCP 2016-2020 (tong hop)" xfId="4273"/>
    <cellStyle name="_KT_TG_4_Lora-tungchau" xfId="2758"/>
    <cellStyle name="_KT_TG_4_Lora-tungchau 2" xfId="4274"/>
    <cellStyle name="_KT_TG_4_Lora-tungchau_05-12  KH trung han 2016-2020 - Liem Thinh edited" xfId="4275"/>
    <cellStyle name="_KT_TG_4_Lora-tungchau_Copy of 05-12  KH trung han 2016-2020 - Liem Thinh edited (1)" xfId="4276"/>
    <cellStyle name="_KT_TG_4_Lora-tungchau_KH TPCP 2016-2020 (tong hop)" xfId="4277"/>
    <cellStyle name="_KT_TG_4_Qt-HT3PQ1(CauKho)" xfId="2759"/>
    <cellStyle name="_KT_TG_4_quy luong con lai nam 2004" xfId="4278"/>
    <cellStyle name="_KT_TG_Book1" xfId="4279"/>
    <cellStyle name="_KT_TG_Book1 2" xfId="4280"/>
    <cellStyle name="_KT_TG_DTDuong dong tien -sua tham tra 2009 - luong 650" xfId="4281"/>
    <cellStyle name="_KT_TG_quy luong con lai nam 2004" xfId="4282"/>
    <cellStyle name="_Lap dat cap ngam " xfId="4283"/>
    <cellStyle name="_Lora-tungchau" xfId="2760"/>
    <cellStyle name="_Lora-tungchau 2" xfId="4284"/>
    <cellStyle name="_Lora-tungchau_05-12  KH trung han 2016-2020 - Liem Thinh edited" xfId="4285"/>
    <cellStyle name="_Lora-tungchau_Copy of 05-12  KH trung han 2016-2020 - Liem Thinh edited (1)" xfId="4286"/>
    <cellStyle name="_Lora-tungchau_KH TPCP 2016-2020 (tong hop)" xfId="4287"/>
    <cellStyle name="_Luong 1.150  Giao Duc Dao Tao KHCN" xfId="130"/>
    <cellStyle name="_Luong 1.150  Giao Duc Dao Tao KHCN_Chi tiết Dự toán THPT 2017 gửi VA có TT42  " xfId="131"/>
    <cellStyle name="_Luong 1.150  Giao Duc Dao Tao KHCN_Dự toán THPT 2017 gửi NS  ngày  28-11 có TT42 " xfId="132"/>
    <cellStyle name="_Luong 1.150  Giao Duc Dao Tao KHCN_Dự toán THPT 2017 gửi VA ngày  15-11 có TT42  " xfId="133"/>
    <cellStyle name="_Luong 1.150  Giao Duc Dao Tao KHCN_Dự toán THPT 2017 gửi VA ngày  18-11 có TT42  " xfId="134"/>
    <cellStyle name="_Luong 1.150  Giao Duc Dao Tao KHCN_gui NS DT 2015(Có QĐ12)" xfId="135"/>
    <cellStyle name="_Luong 1.150  Giao Duc Dao Tao KHCN_gui NS DT 2015(Có QĐ12)ngày 10-10" xfId="136"/>
    <cellStyle name="_Luong 1.150  Giao Duc Dao Tao KHCN_gui NS DT 2015(Có QĐ12)ngày 19-12" xfId="137"/>
    <cellStyle name="_Luong 1.150  Giao Duc Dao Tao KHCN_gui NS DT 2016(Có QĐ12)ngày 14-12" xfId="138"/>
    <cellStyle name="_Luong 1.150  Giao Duc Dao Tao KHCN_QĐ 5256  ngày 14-12" xfId="139"/>
    <cellStyle name="_Luong 1.150  Giao Duc Dao Tao KHCN_TH Dự toán GD 2015 Long 1" xfId="140"/>
    <cellStyle name="_Luy ke von ung nam 2011 -Thoa gui ngay 12-8-2012" xfId="4288"/>
    <cellStyle name="_mau so 3" xfId="4289"/>
    <cellStyle name="_MauThanTKKT-goi7-DonGia2143(vl t7)" xfId="141"/>
    <cellStyle name="_MauThanTKKT-goi7-DonGia2143(vl t7) 2" xfId="2108"/>
    <cellStyle name="_MauThanTKKT-goi7-DonGia2143(vl t7)_!1 1 bao cao giao KH ve HTCMT vung TNB   12-12-2011" xfId="4290"/>
    <cellStyle name="_MauThanTKKT-goi7-DonGia2143(vl t7)_09.11.2011 Giai ngan 9 thang nam 2011" xfId="4291"/>
    <cellStyle name="_MauThanTKKT-goi7-DonGia2143(vl t7)_Bieu4HTMT" xfId="4292"/>
    <cellStyle name="_MauThanTKKT-goi7-DonGia2143(vl t7)_Bieu4HTMT_!1 1 bao cao giao KH ve HTCMT vung TNB   12-12-2011" xfId="4293"/>
    <cellStyle name="_MauThanTKKT-goi7-DonGia2143(vl t7)_Bieu4HTMT_KH TPCP vung TNB (03-1-2012)" xfId="4294"/>
    <cellStyle name="_MauThanTKKT-goi7-DonGia2143(vl t7)_KH TPCP vung TNB (03-1-2012)" xfId="4295"/>
    <cellStyle name="_MauThanTKKT-goi7-DonGia2143(vl t7)_PB1 -  Hop truc tinh uy" xfId="2109"/>
    <cellStyle name="_MauThanTKKT-goi7-DonGia2143(vl t7)_PB1 -  Hop truc tinh uy 2" xfId="2110"/>
    <cellStyle name="_MauThanTKKT-goi7-DonGia2143(vl t7)_Phu luc so 2 - NSTW  - Phuong an tinh toan theo huong dan cua Bo (khong bao gom bat thuong)" xfId="2111"/>
    <cellStyle name="_MauThanTKKT-goi7-DonGia2143(vl t7)_Phu luc so 2 - NSTW  - Phuong an tinh toan theo huong dan cua Bo (khong bao gom bat thuong) 2" xfId="2112"/>
    <cellStyle name="_MauThanTKKT-goi7-DonGia2143(vl t7)_PL 3 - Hop truc tinh uy" xfId="2113"/>
    <cellStyle name="_MauThanTKKT-goi7-DonGia2143(vl t7)_PL 3 - Hop truc tinh uy 2" xfId="2114"/>
    <cellStyle name="_MauThanTKKT-goi7-DonGia2143(vl t7)_PL3" xfId="142"/>
    <cellStyle name="_MauThanTKKT-goi7-DonGia2143(vl t7)_PL4 - Hop truc tinh uy" xfId="2115"/>
    <cellStyle name="_MauThanTKKT-goi7-DonGia2143(vl t7)_PL4 - Hop truc tinh uy 2" xfId="2116"/>
    <cellStyle name="_NC" xfId="143"/>
    <cellStyle name="_ND 116 Nam 2012" xfId="144"/>
    <cellStyle name="_ND 116 Nam 2012_DT 2017(06.11)" xfId="145"/>
    <cellStyle name="_ND 116 Nam 2012_DT 2017(25.10)" xfId="146"/>
    <cellStyle name="_ND 116 Nam 2012_Muc khoan quy PC theo ND 29" xfId="147"/>
    <cellStyle name="_ND 116 Nam 2012_Muc khoan quy PC theo ND 29_DT 2017(06.11)" xfId="148"/>
    <cellStyle name="_ND 116 Nam 2012_Muc khoan quy PC theo ND 29_DT 2017(25.10)" xfId="149"/>
    <cellStyle name="_NĐ 49, 74" xfId="150"/>
    <cellStyle name="_NĐ 49, 74_DT 2017(06.11)" xfId="151"/>
    <cellStyle name="_NĐ 49, 74_DT 2017(25.10)" xfId="152"/>
    <cellStyle name="_Nguyen Khe" xfId="4296"/>
    <cellStyle name="_Nhu cau von ung truoc 2011 Tha h Hoa + Nge An gui TW" xfId="153"/>
    <cellStyle name="_Nhu cau von ung truoc 2011 Tha h Hoa + Nge An gui TW 2" xfId="2117"/>
    <cellStyle name="_Nhu cau von ung truoc 2011 Tha h Hoa + Nge An gui TW_!1 1 bao cao giao KH ve HTCMT vung TNB   12-12-2011" xfId="4297"/>
    <cellStyle name="_Nhu cau von ung truoc 2011 Tha h Hoa + Nge An gui TW_09.11.2011 Giai ngan 9 thang nam 2011" xfId="4298"/>
    <cellStyle name="_Nhu cau von ung truoc 2011 Tha h Hoa + Nge An gui TW_Bieu4HTMT" xfId="4299"/>
    <cellStyle name="_Nhu cau von ung truoc 2011 Tha h Hoa + Nge An gui TW_Bieu4HTMT_!1 1 bao cao giao KH ve HTCMT vung TNB   12-12-2011" xfId="4300"/>
    <cellStyle name="_Nhu cau von ung truoc 2011 Tha h Hoa + Nge An gui TW_Bieu4HTMT_KH TPCP vung TNB (03-1-2012)" xfId="4301"/>
    <cellStyle name="_Nhu cau von ung truoc 2011 Tha h Hoa + Nge An gui TW_KH TPCP vung TNB (03-1-2012)" xfId="4302"/>
    <cellStyle name="_Nhu cau von ung truoc 2011 Tha h Hoa + Nge An gui TW_PB1 -  Hop truc tinh uy" xfId="2118"/>
    <cellStyle name="_Nhu cau von ung truoc 2011 Tha h Hoa + Nge An gui TW_PB1 -  Hop truc tinh uy 2" xfId="2119"/>
    <cellStyle name="_Nhu cau von ung truoc 2011 Tha h Hoa + Nge An gui TW_Phu luc so 2 - NSTW  - Phuong an tinh toan theo huong dan cua Bo (khong bao gom bat thuong)" xfId="2120"/>
    <cellStyle name="_Nhu cau von ung truoc 2011 Tha h Hoa + Nge An gui TW_Phu luc so 2 - NSTW  - Phuong an tinh toan theo huong dan cua Bo (khong bao gom bat thuong) 2" xfId="2121"/>
    <cellStyle name="_Nhu cau von ung truoc 2011 Tha h Hoa + Nge An gui TW_PL 3 - Hop truc tinh uy" xfId="2122"/>
    <cellStyle name="_Nhu cau von ung truoc 2011 Tha h Hoa + Nge An gui TW_PL 3 - Hop truc tinh uy 2" xfId="2123"/>
    <cellStyle name="_Nhu cau von ung truoc 2011 Tha h Hoa + Nge An gui TW_PL3" xfId="154"/>
    <cellStyle name="_Nhu cau von ung truoc 2011 Tha h Hoa + Nge An gui TW_PL4 - Hop truc tinh uy" xfId="2124"/>
    <cellStyle name="_Nhu cau von ung truoc 2011 Tha h Hoa + Nge An gui TW_PL4 - Hop truc tinh uy 2" xfId="2125"/>
    <cellStyle name="_No dong" xfId="4303"/>
    <cellStyle name="_N-X-T-04" xfId="4304"/>
    <cellStyle name="_Pb 02" xfId="4305"/>
    <cellStyle name="_Pb 02_Pbieu BCKT BCT- phat hanh" xfId="4306"/>
    <cellStyle name="_Pb BCKT BXD- (không có 10% tiết kiệm)" xfId="4307"/>
    <cellStyle name="_Pb BCKT BXD- sau gop y BXD" xfId="4308"/>
    <cellStyle name="_PB1 -  Hop truc tinh uy" xfId="2126"/>
    <cellStyle name="_PERSONAL" xfId="155"/>
    <cellStyle name="_PERSONAL 2" xfId="2761"/>
    <cellStyle name="_PERSONAL_BC CV 6403 BKHĐT" xfId="4309"/>
    <cellStyle name="_PERSONAL_Bieu mau cong trinh khoi cong moi 3-4" xfId="4310"/>
    <cellStyle name="_PERSONAL_Bieu3ODA" xfId="4311"/>
    <cellStyle name="_PERSONAL_Bieu4HTMT" xfId="4312"/>
    <cellStyle name="_PERSONAL_Book1" xfId="156"/>
    <cellStyle name="_PERSONAL_Book1 2" xfId="2762"/>
    <cellStyle name="_PERSONAL_HTQ.8 GD1" xfId="2763"/>
    <cellStyle name="_PERSONAL_HTQ.8 GD1_05-12  KH trung han 2016-2020 - Liem Thinh edited" xfId="4313"/>
    <cellStyle name="_PERSONAL_HTQ.8 GD1_Copy of 05-12  KH trung han 2016-2020 - Liem Thinh edited (1)" xfId="4314"/>
    <cellStyle name="_PERSONAL_HTQ.8 GD1_KH TPCP 2016-2020 (tong hop)" xfId="4315"/>
    <cellStyle name="_PERSONAL_Luy ke von ung nam 2011 -Thoa gui ngay 12-8-2012" xfId="4316"/>
    <cellStyle name="_PERSONAL_Tong hop KHCB 2001" xfId="157"/>
    <cellStyle name="_Phan bo KH 2009 TPCP" xfId="4317"/>
    <cellStyle name="_phong bo mon22" xfId="4318"/>
    <cellStyle name="_phong bo mon22_!1 1 bao cao giao KH ve HTCMT vung TNB   12-12-2011" xfId="4319"/>
    <cellStyle name="_phong bo mon22_KH TPCP vung TNB (03-1-2012)" xfId="4320"/>
    <cellStyle name="_Phu bieu 02" xfId="4321"/>
    <cellStyle name="_Phu bieu 02_Pbieu BCKT BCT- phat hanh" xfId="4322"/>
    <cellStyle name="_Phu bieu BCKT BNN 21_12" xfId="4323"/>
    <cellStyle name="_Phu bieu BCKT BNN 21_12_Pbieu BCKT BCT- phat hanh" xfId="4324"/>
    <cellStyle name="_Phu bieu cuoi lan 1 (8h.20.4.10)" xfId="4325"/>
    <cellStyle name="_Phu cap Yte thon, ban, cu tuyen, DTNT" xfId="158"/>
    <cellStyle name="_Phu cap Yte thon, ban, cu tuyen, DTNT_DT 2017(06.11)" xfId="159"/>
    <cellStyle name="_Phu cap Yte thon, ban, cu tuyen, DTNT_DT 2017(25.10)" xfId="160"/>
    <cellStyle name="_Phu cap Yte thon, ban, cu tuyen, DTNT_Muc khoan quy PC theo ND 29" xfId="161"/>
    <cellStyle name="_Phu cap Yte thon, ban, cu tuyen, DTNT_Muc khoan quy PC theo ND 29_DT 2017(06.11)" xfId="162"/>
    <cellStyle name="_Phu cap Yte thon, ban, cu tuyen, DTNT_Muc khoan quy PC theo ND 29_DT 2017(25.10)" xfId="163"/>
    <cellStyle name="_Phu luc 2 (Bieu 2) TH KH 2010" xfId="4326"/>
    <cellStyle name="_Phu luc BCKT Bo GTVT_15_01_2013 phan DTXD" xfId="4327"/>
    <cellStyle name="_Phu luc kem BC gui VP Bo (18.2)" xfId="164"/>
    <cellStyle name="_Phu luc so 2 - NSTW " xfId="2127"/>
    <cellStyle name="_Phu luc so 2 - NSTW  - Phuong an tinh toan theo huong dan cua Bo (khong bao gom bat thuong)" xfId="2128"/>
    <cellStyle name="_phu luc tong ket tinh hinh TH giai doan 03-10 (ngay 30)" xfId="4328"/>
    <cellStyle name="_Phu luc_Vu Ke hoachmoi" xfId="4329"/>
    <cellStyle name="_Phu_bieu_BCKT_BNN_24_12(1)" xfId="4330"/>
    <cellStyle name="_Phu_bieu_BCKT_BNN_24_12(1)_Pbieu BCKT BCT- phat hanh" xfId="4331"/>
    <cellStyle name="_Phuluckinhphi_DC_lan 4_YL" xfId="4332"/>
    <cellStyle name="_PL 3 - Hop truc tinh uy" xfId="2129"/>
    <cellStyle name="_PL3" xfId="165"/>
    <cellStyle name="_PL4 - Hop truc tinh uy" xfId="2130"/>
    <cellStyle name="_Q TOAN  SCTX QL.62 QUI I ( oanh)" xfId="166"/>
    <cellStyle name="_Q TOAN  SCTX QL.62 QUI II ( oanh)" xfId="167"/>
    <cellStyle name="_QT SCTXQL62_QT1 (Cty QL)" xfId="168"/>
    <cellStyle name="_Qt-HT3PQ1(CauKho)" xfId="2764"/>
    <cellStyle name="_Quan Dong Da" xfId="4333"/>
    <cellStyle name="_quy luong con lai nam 2004" xfId="4334"/>
    <cellStyle name="_Sheet1" xfId="169"/>
    <cellStyle name="_Sheet2" xfId="170"/>
    <cellStyle name="_Sheet2 2" xfId="4335"/>
    <cellStyle name="_TG-TH" xfId="171"/>
    <cellStyle name="_TG-TH 2" xfId="4336"/>
    <cellStyle name="_TG-TH_1" xfId="172"/>
    <cellStyle name="_TG-TH_1 2" xfId="2765"/>
    <cellStyle name="_TG-TH_1 3" xfId="4337"/>
    <cellStyle name="_TG-TH_1_05-12  KH trung han 2016-2020 - Liem Thinh edited" xfId="4338"/>
    <cellStyle name="_TG-TH_1_ApGiaVatTu_cayxanh_latgach" xfId="4339"/>
    <cellStyle name="_TG-TH_1_BANG TONG HOP TINH HINH THANH QUYET TOAN (MOI I)" xfId="173"/>
    <cellStyle name="_TG-TH_1_bao cao 13 thang2011TPYT " xfId="4340"/>
    <cellStyle name="_TG-TH_1_BAO CAO KLCT PT2000" xfId="2766"/>
    <cellStyle name="_TG-TH_1_BAO CAO PT2000" xfId="2767"/>
    <cellStyle name="_TG-TH_1_BAO CAO PT2000_Book1" xfId="2768"/>
    <cellStyle name="_TG-TH_1_Bao cao XDCB 2001 - T11 KH dieu chinh 20-11-THAI" xfId="2769"/>
    <cellStyle name="_TG-TH_1_BAO GIA NGAY 24-10-08 (co dam)" xfId="174"/>
    <cellStyle name="_TG-TH_1_BC  NAM 2007" xfId="4341"/>
    <cellStyle name="_TG-TH_1_BC CV 6403 BKHĐT" xfId="4342"/>
    <cellStyle name="_TG-TH_1_BC NQ11-CP - chinh sua lai" xfId="4343"/>
    <cellStyle name="_TG-TH_1_BC NQ11-CP-Quynh sau bieu so3" xfId="4344"/>
    <cellStyle name="_TG-TH_1_BC_NQ11-CP_-_Thao_sua_lai" xfId="4345"/>
    <cellStyle name="_TG-TH_1_Bieu mau cong trinh khoi cong moi 3-4" xfId="4346"/>
    <cellStyle name="_TG-TH_1_Bieu3ODA" xfId="4347"/>
    <cellStyle name="_TG-TH_1_Bieu3ODA_1" xfId="4348"/>
    <cellStyle name="_TG-TH_1_Bieu4HTMT" xfId="4349"/>
    <cellStyle name="_TG-TH_1_bo sung von KCH nam 2010 va Du an tre kho khan" xfId="4350"/>
    <cellStyle name="_TG-TH_1_Book1" xfId="175"/>
    <cellStyle name="_TG-TH_1_Book1 2" xfId="4351"/>
    <cellStyle name="_TG-TH_1_Book1 3" xfId="4352"/>
    <cellStyle name="_TG-TH_1_Book1_1" xfId="176"/>
    <cellStyle name="_TG-TH_1_Book1_1 2" xfId="2770"/>
    <cellStyle name="_TG-TH_1_Book1_1 3" xfId="4353"/>
    <cellStyle name="_TG-TH_1_Book1_1_BC CV 6403 BKHĐT" xfId="4354"/>
    <cellStyle name="_TG-TH_1_Book1_1_Bieu mau cong trinh khoi cong moi 3-4" xfId="4355"/>
    <cellStyle name="_TG-TH_1_Book1_1_Bieu3ODA" xfId="4356"/>
    <cellStyle name="_TG-TH_1_Book1_1_Bieu4HTMT" xfId="4357"/>
    <cellStyle name="_TG-TH_1_Book1_1_Book1" xfId="4358"/>
    <cellStyle name="_TG-TH_1_Book1_1_Luy ke von ung nam 2011 -Thoa gui ngay 12-8-2012" xfId="4359"/>
    <cellStyle name="_TG-TH_1_Book1_2" xfId="2771"/>
    <cellStyle name="_TG-TH_1_Book1_2 2" xfId="4360"/>
    <cellStyle name="_TG-TH_1_Book1_2 3" xfId="4361"/>
    <cellStyle name="_TG-TH_1_Book1_2_BC CV 6403 BKHĐT" xfId="4362"/>
    <cellStyle name="_TG-TH_1_Book1_2_Bieu3ODA" xfId="4363"/>
    <cellStyle name="_TG-TH_1_Book1_2_Luy ke von ung nam 2011 -Thoa gui ngay 12-8-2012" xfId="4364"/>
    <cellStyle name="_TG-TH_1_Book1_3" xfId="4365"/>
    <cellStyle name="_TG-TH_1_Book1_4" xfId="4366"/>
    <cellStyle name="_TG-TH_1_Book1_bao cao 13 thang2011TPYT " xfId="4367"/>
    <cellStyle name="_TG-TH_1_Book1_BC CV 6403 BKHĐT" xfId="4368"/>
    <cellStyle name="_TG-TH_1_Book1_BC-QT-WB-dthao" xfId="2772"/>
    <cellStyle name="_TG-TH_1_Book1_Bieu mau cong trinh khoi cong moi 3-4" xfId="4369"/>
    <cellStyle name="_TG-TH_1_Book1_Bieu3ODA" xfId="4370"/>
    <cellStyle name="_TG-TH_1_Book1_Bieu4HTMT" xfId="4371"/>
    <cellStyle name="_TG-TH_1_Book1_bo sung von KCH nam 2010 va Du an tre kho khan" xfId="4372"/>
    <cellStyle name="_TG-TH_1_Book1_Book1" xfId="2773"/>
    <cellStyle name="_TG-TH_1_Book1_danh muc chuan bi dau tu 2011 ngay 07-6-2011" xfId="4373"/>
    <cellStyle name="_TG-TH_1_Book1_Danh muc pbo nguon von XSKT, XDCB nam 2009 chuyen qua nam 2010" xfId="4374"/>
    <cellStyle name="_TG-TH_1_Book1_dieu chinh KH 2011 ngay 26-5-2011111" xfId="4375"/>
    <cellStyle name="_TG-TH_1_Book1_DS KCH PHAN BO VON NSDP NAM 2010" xfId="4376"/>
    <cellStyle name="_TG-TH_1_Book1_giao KH 2011 ngay 10-12-2010" xfId="4377"/>
    <cellStyle name="_TG-TH_1_Book1_Luy ke von ung nam 2011 -Thoa gui ngay 12-8-2012" xfId="4378"/>
    <cellStyle name="_TG-TH_1_Book1_Tong hop 3 tinh (11_5)-TTH-QN-QT" xfId="4379"/>
    <cellStyle name="_TG-TH_1_CAU Khanh Nam(Thi Cong)" xfId="177"/>
    <cellStyle name="_TG-TH_1_ChiHuong_ApGia" xfId="4380"/>
    <cellStyle name="_TG-TH_1_CoCauPhi (version 1)" xfId="4381"/>
    <cellStyle name="_TG-TH_1_Copy of 05-12  KH trung han 2016-2020 - Liem Thinh edited (1)" xfId="4382"/>
    <cellStyle name="_TG-TH_1_danh muc chuan bi dau tu 2011 ngay 07-6-2011" xfId="4383"/>
    <cellStyle name="_TG-TH_1_Danh muc pbo nguon von XSKT, XDCB nam 2009 chuyen qua nam 2010" xfId="4384"/>
    <cellStyle name="_TG-TH_1_DAU NOI PL-CL TAI PHU LAMHC" xfId="4385"/>
    <cellStyle name="_TG-TH_1_dieu chinh KH 2011 ngay 26-5-2011111" xfId="4386"/>
    <cellStyle name="_TG-TH_1_DS KCH PHAN BO VON NSDP NAM 2010" xfId="4387"/>
    <cellStyle name="_TG-TH_1_DTCDT MR.2N110.HOCMON.TDTOAN.CCUNG" xfId="2774"/>
    <cellStyle name="_TG-TH_1_DTDuong dong tien -sua tham tra 2009 - luong 650" xfId="4388"/>
    <cellStyle name="_TG-TH_1_DU TRU VAT TU" xfId="178"/>
    <cellStyle name="_TG-TH_1_giao KH 2011 ngay 10-12-2010" xfId="4389"/>
    <cellStyle name="_TG-TH_1_GTGT 2003" xfId="4390"/>
    <cellStyle name="_TG-TH_1_KE KHAI THUE GTGT 2004" xfId="4391"/>
    <cellStyle name="_TG-TH_1_KE KHAI THUE GTGT 2004_BCTC2004" xfId="4392"/>
    <cellStyle name="_TG-TH_1_KH TPCP 2016-2020 (tong hop)" xfId="4393"/>
    <cellStyle name="_TG-TH_1_KH TPCP vung TNB (03-1-2012)" xfId="4394"/>
    <cellStyle name="_TG-TH_1_kien giang 2" xfId="4395"/>
    <cellStyle name="_TG-TH_1_KL_TN_B3" xfId="4396"/>
    <cellStyle name="_TG-TH_1_KL_TN_E2" xfId="4397"/>
    <cellStyle name="_TG-TH_1_KL_TN_E3" xfId="4398"/>
    <cellStyle name="_TG-TH_1_Lora-tungchau" xfId="2775"/>
    <cellStyle name="_TG-TH_1_Luy ke von ung nam 2011 -Thoa gui ngay 12-8-2012" xfId="4399"/>
    <cellStyle name="_TG-TH_1_NhanCong" xfId="4400"/>
    <cellStyle name="_TG-TH_1_N-X-T-04" xfId="4401"/>
    <cellStyle name="_TG-TH_1_PGIA-phieu tham tra Kho bac" xfId="2776"/>
    <cellStyle name="_TG-TH_1_phu luc tong ket tinh hinh TH giai doan 03-10 (ngay 30)" xfId="4402"/>
    <cellStyle name="_TG-TH_1_PT02-02" xfId="2777"/>
    <cellStyle name="_TG-TH_1_PT02-02_Book1" xfId="2778"/>
    <cellStyle name="_TG-TH_1_PT02-03" xfId="2779"/>
    <cellStyle name="_TG-TH_1_PT02-03_Book1" xfId="2780"/>
    <cellStyle name="_TG-TH_1_Qt-HT3PQ1(CauKho)" xfId="2781"/>
    <cellStyle name="_TG-TH_1_Sheet1" xfId="4403"/>
    <cellStyle name="_TG-TH_1_TEL OUT 2004" xfId="4404"/>
    <cellStyle name="_TG-TH_1_TH_Tuynen" xfId="4405"/>
    <cellStyle name="_TG-TH_1_TK152-04" xfId="4406"/>
    <cellStyle name="_TG-TH_1_Tong hop 3 tinh (11_5)-TTH-QN-QT" xfId="4407"/>
    <cellStyle name="_TG-TH_1_ÿÿÿÿÿ" xfId="179"/>
    <cellStyle name="_TG-TH_1_ÿÿÿÿÿ_Bieu mau cong trinh khoi cong moi 3-4" xfId="4408"/>
    <cellStyle name="_TG-TH_1_ÿÿÿÿÿ_Bieu3ODA" xfId="4409"/>
    <cellStyle name="_TG-TH_1_ÿÿÿÿÿ_Bieu4HTMT" xfId="4410"/>
    <cellStyle name="_TG-TH_1_ÿÿÿÿÿ_KH TPCP vung TNB (03-1-2012)" xfId="4411"/>
    <cellStyle name="_TG-TH_1_ÿÿÿÿÿ_kien giang 2" xfId="4412"/>
    <cellStyle name="_TG-TH_2" xfId="180"/>
    <cellStyle name="_TG-TH_2 2" xfId="2782"/>
    <cellStyle name="_TG-TH_2 3" xfId="4413"/>
    <cellStyle name="_TG-TH_2_05-12  KH trung han 2016-2020 - Liem Thinh edited" xfId="4414"/>
    <cellStyle name="_TG-TH_2_ApGiaVatTu_cayxanh_latgach" xfId="4415"/>
    <cellStyle name="_TG-TH_2_ApGiaVatTu_cayxanh_latgach 2" xfId="4416"/>
    <cellStyle name="_TG-TH_2_BANG TONG HOP TINH HINH THANH QUYET TOAN (MOI I)" xfId="181"/>
    <cellStyle name="_TG-TH_2_BANG TONG HOP TINH HINH THANH QUYET TOAN (MOI I) 2" xfId="4417"/>
    <cellStyle name="_TG-TH_2_bao cao 13 thang2011TPYT " xfId="4418"/>
    <cellStyle name="_TG-TH_2_BAO CAO KLCT PT2000" xfId="2783"/>
    <cellStyle name="_TG-TH_2_BAO CAO PT2000" xfId="2784"/>
    <cellStyle name="_TG-TH_2_BAO CAO PT2000_Book1" xfId="2785"/>
    <cellStyle name="_TG-TH_2_Bao cao XDCB 2001 - T11 KH dieu chinh 20-11-THAI" xfId="2786"/>
    <cellStyle name="_TG-TH_2_BAO GIA NGAY 24-10-08 (co dam)" xfId="182"/>
    <cellStyle name="_TG-TH_2_BAO GIA NGAY 24-10-08 (co dam) 2" xfId="4419"/>
    <cellStyle name="_TG-TH_2_BC  NAM 2007" xfId="4420"/>
    <cellStyle name="_TG-TH_2_BC CV 6403 BKHĐT" xfId="4421"/>
    <cellStyle name="_TG-TH_2_BC NQ11-CP - chinh sua lai" xfId="4422"/>
    <cellStyle name="_TG-TH_2_BC NQ11-CP-Quynh sau bieu so3" xfId="4423"/>
    <cellStyle name="_TG-TH_2_BC_NQ11-CP_-_Thao_sua_lai" xfId="4424"/>
    <cellStyle name="_TG-TH_2_Bieu mau cong trinh khoi cong moi 3-4" xfId="4425"/>
    <cellStyle name="_TG-TH_2_Bieu3ODA" xfId="4426"/>
    <cellStyle name="_TG-TH_2_Bieu3ODA_1" xfId="4427"/>
    <cellStyle name="_TG-TH_2_Bieu4HTMT" xfId="4428"/>
    <cellStyle name="_TG-TH_2_bo sung von KCH nam 2010 va Du an tre kho khan" xfId="4429"/>
    <cellStyle name="_TG-TH_2_bo sung von KCH nam 2010 va Du an tre kho khan 2" xfId="4430"/>
    <cellStyle name="_TG-TH_2_Book1" xfId="183"/>
    <cellStyle name="_TG-TH_2_Book1 2" xfId="4431"/>
    <cellStyle name="_TG-TH_2_Book1 3" xfId="4432"/>
    <cellStyle name="_TG-TH_2_Book1_1" xfId="184"/>
    <cellStyle name="_TG-TH_2_Book1_1 2" xfId="2787"/>
    <cellStyle name="_TG-TH_2_Book1_1 3" xfId="4433"/>
    <cellStyle name="_TG-TH_2_Book1_1_BC CV 6403 BKHĐT" xfId="4434"/>
    <cellStyle name="_TG-TH_2_Book1_1_Bieu mau cong trinh khoi cong moi 3-4" xfId="4435"/>
    <cellStyle name="_TG-TH_2_Book1_1_Bieu3ODA" xfId="4436"/>
    <cellStyle name="_TG-TH_2_Book1_1_Bieu4HTMT" xfId="4437"/>
    <cellStyle name="_TG-TH_2_Book1_1_Book1" xfId="4438"/>
    <cellStyle name="_TG-TH_2_Book1_1_Luy ke von ung nam 2011 -Thoa gui ngay 12-8-2012" xfId="4439"/>
    <cellStyle name="_TG-TH_2_Book1_2" xfId="2788"/>
    <cellStyle name="_TG-TH_2_Book1_2 2" xfId="4440"/>
    <cellStyle name="_TG-TH_2_Book1_2 3" xfId="4441"/>
    <cellStyle name="_TG-TH_2_Book1_2_BC CV 6403 BKHĐT" xfId="4442"/>
    <cellStyle name="_TG-TH_2_Book1_2_Bieu3ODA" xfId="4443"/>
    <cellStyle name="_TG-TH_2_Book1_2_Luy ke von ung nam 2011 -Thoa gui ngay 12-8-2012" xfId="4444"/>
    <cellStyle name="_TG-TH_2_Book1_3" xfId="2789"/>
    <cellStyle name="_TG-TH_2_Book1_3 2" xfId="4445"/>
    <cellStyle name="_TG-TH_2_Book1_4" xfId="4446"/>
    <cellStyle name="_TG-TH_2_Book1_bao cao 13 thang2011TPYT " xfId="4447"/>
    <cellStyle name="_TG-TH_2_Book1_BC CV 6403 BKHĐT" xfId="4448"/>
    <cellStyle name="_TG-TH_2_Book1_Bieu mau cong trinh khoi cong moi 3-4" xfId="4449"/>
    <cellStyle name="_TG-TH_2_Book1_Bieu3ODA" xfId="4450"/>
    <cellStyle name="_TG-TH_2_Book1_Bieu4HTMT" xfId="4451"/>
    <cellStyle name="_TG-TH_2_Book1_bo sung von KCH nam 2010 va Du an tre kho khan" xfId="4452"/>
    <cellStyle name="_TG-TH_2_Book1_bo sung von KCH nam 2010 va Du an tre kho khan 2" xfId="4453"/>
    <cellStyle name="_TG-TH_2_Book1_Book1" xfId="2790"/>
    <cellStyle name="_TG-TH_2_Book1_danh muc chuan bi dau tu 2011 ngay 07-6-2011" xfId="4454"/>
    <cellStyle name="_TG-TH_2_Book1_Danh muc pbo nguon von XSKT, XDCB nam 2009 chuyen qua nam 2010" xfId="4455"/>
    <cellStyle name="_TG-TH_2_Book1_Danh muc pbo nguon von XSKT, XDCB nam 2009 chuyen qua nam 2010 2" xfId="4456"/>
    <cellStyle name="_TG-TH_2_Book1_dieu chinh KH 2011 ngay 26-5-2011111" xfId="4457"/>
    <cellStyle name="_TG-TH_2_Book1_dieu chinh KH 2011 ngay 26-5-2011111 2" xfId="4458"/>
    <cellStyle name="_TG-TH_2_Book1_DS KCH PHAN BO VON NSDP NAM 2010" xfId="4459"/>
    <cellStyle name="_TG-TH_2_Book1_DS KCH PHAN BO VON NSDP NAM 2010 2" xfId="4460"/>
    <cellStyle name="_TG-TH_2_Book1_giao KH 2011 ngay 10-12-2010" xfId="4461"/>
    <cellStyle name="_TG-TH_2_Book1_giao KH 2011 ngay 10-12-2010 2" xfId="4462"/>
    <cellStyle name="_TG-TH_2_Book1_Luy ke von ung nam 2011 -Thoa gui ngay 12-8-2012" xfId="4463"/>
    <cellStyle name="_TG-TH_2_Book1_Tong hop 3 tinh (11_5)-TTH-QN-QT" xfId="4464"/>
    <cellStyle name="_TG-TH_2_CAU Khanh Nam(Thi Cong)" xfId="185"/>
    <cellStyle name="_TG-TH_2_CAU Khanh Nam(Thi Cong) 2" xfId="4465"/>
    <cellStyle name="_TG-TH_2_ChiHuong_ApGia" xfId="4466"/>
    <cellStyle name="_TG-TH_2_ChiHuong_ApGia 2" xfId="4467"/>
    <cellStyle name="_TG-TH_2_CoCauPhi (version 1)" xfId="4468"/>
    <cellStyle name="_TG-TH_2_CoCauPhi (version 1) 2" xfId="4469"/>
    <cellStyle name="_TG-TH_2_Copy of 05-12  KH trung han 2016-2020 - Liem Thinh edited (1)" xfId="4470"/>
    <cellStyle name="_TG-TH_2_danh muc chuan bi dau tu 2011 ngay 07-6-2011" xfId="4471"/>
    <cellStyle name="_TG-TH_2_Danh muc pbo nguon von XSKT, XDCB nam 2009 chuyen qua nam 2010" xfId="4472"/>
    <cellStyle name="_TG-TH_2_Danh muc pbo nguon von XSKT, XDCB nam 2009 chuyen qua nam 2010 2" xfId="4473"/>
    <cellStyle name="_TG-TH_2_DAU NOI PL-CL TAI PHU LAMHC" xfId="4474"/>
    <cellStyle name="_TG-TH_2_dieu chinh KH 2011 ngay 26-5-2011111" xfId="4475"/>
    <cellStyle name="_TG-TH_2_dieu chinh KH 2011 ngay 26-5-2011111 2" xfId="4476"/>
    <cellStyle name="_TG-TH_2_DS KCH PHAN BO VON NSDP NAM 2010" xfId="4477"/>
    <cellStyle name="_TG-TH_2_DS KCH PHAN BO VON NSDP NAM 2010 2" xfId="4478"/>
    <cellStyle name="_TG-TH_2_DTCDT MR.2N110.HOCMON.TDTOAN.CCUNG" xfId="2791"/>
    <cellStyle name="_TG-TH_2_DTDuong dong tien -sua tham tra 2009 - luong 650" xfId="4479"/>
    <cellStyle name="_TG-TH_2_DU TRU VAT TU" xfId="186"/>
    <cellStyle name="_TG-TH_2_DU TRU VAT TU 2" xfId="4480"/>
    <cellStyle name="_TG-TH_2_giao KH 2011 ngay 10-12-2010" xfId="4481"/>
    <cellStyle name="_TG-TH_2_giao KH 2011 ngay 10-12-2010 2" xfId="4482"/>
    <cellStyle name="_TG-TH_2_GTGT 2003" xfId="4483"/>
    <cellStyle name="_TG-TH_2_GTGT 2003 2" xfId="4484"/>
    <cellStyle name="_TG-TH_2_KE KHAI THUE GTGT 2004" xfId="4485"/>
    <cellStyle name="_TG-TH_2_KE KHAI THUE GTGT 2004 2" xfId="4486"/>
    <cellStyle name="_TG-TH_2_KE KHAI THUE GTGT 2004_BCTC2004" xfId="4487"/>
    <cellStyle name="_TG-TH_2_KE KHAI THUE GTGT 2004_BCTC2004 2" xfId="4488"/>
    <cellStyle name="_TG-TH_2_KH TPCP 2016-2020 (tong hop)" xfId="4489"/>
    <cellStyle name="_TG-TH_2_KH TPCP vung TNB (03-1-2012)" xfId="4490"/>
    <cellStyle name="_TG-TH_2_kien giang 2" xfId="4491"/>
    <cellStyle name="_TG-TH_2_KL_TN_B3" xfId="4492"/>
    <cellStyle name="_TG-TH_2_KL_TN_E2" xfId="4493"/>
    <cellStyle name="_TG-TH_2_KL_TN_E3" xfId="4494"/>
    <cellStyle name="_TG-TH_2_Lora-tungchau" xfId="2792"/>
    <cellStyle name="_TG-TH_2_Luy ke von ung nam 2011 -Thoa gui ngay 12-8-2012" xfId="4495"/>
    <cellStyle name="_TG-TH_2_NhanCong" xfId="4496"/>
    <cellStyle name="_TG-TH_2_NhanCong 2" xfId="4497"/>
    <cellStyle name="_TG-TH_2_N-X-T-04" xfId="4498"/>
    <cellStyle name="_TG-TH_2_N-X-T-04 2" xfId="4499"/>
    <cellStyle name="_TG-TH_2_PGIA-phieu tham tra Kho bac" xfId="2793"/>
    <cellStyle name="_TG-TH_2_phu luc tong ket tinh hinh TH giai doan 03-10 (ngay 30)" xfId="4500"/>
    <cellStyle name="_TG-TH_2_phu luc tong ket tinh hinh TH giai doan 03-10 (ngay 30) 2" xfId="4501"/>
    <cellStyle name="_TG-TH_2_PT02-02" xfId="2794"/>
    <cellStyle name="_TG-TH_2_PT02-02_Book1" xfId="2795"/>
    <cellStyle name="_TG-TH_2_PT02-03" xfId="2796"/>
    <cellStyle name="_TG-TH_2_PT02-03_Book1" xfId="2797"/>
    <cellStyle name="_TG-TH_2_Qt-HT3PQ1(CauKho)" xfId="2798"/>
    <cellStyle name="_TG-TH_2_quy luong con lai nam 2004" xfId="4502"/>
    <cellStyle name="_TG-TH_2_Sheet1" xfId="4503"/>
    <cellStyle name="_TG-TH_2_TEL OUT 2004" xfId="4504"/>
    <cellStyle name="_TG-TH_2_TH_Tuynen" xfId="4505"/>
    <cellStyle name="_TG-TH_2_TK152-04" xfId="4506"/>
    <cellStyle name="_TG-TH_2_TK152-04 2" xfId="4507"/>
    <cellStyle name="_TG-TH_2_Tong hop 3 tinh (11_5)-TTH-QN-QT" xfId="4508"/>
    <cellStyle name="_TG-TH_2_ÿÿÿÿÿ" xfId="187"/>
    <cellStyle name="_TG-TH_2_ÿÿÿÿÿ 2" xfId="4509"/>
    <cellStyle name="_TG-TH_2_ÿÿÿÿÿ_Bieu mau cong trinh khoi cong moi 3-4" xfId="4510"/>
    <cellStyle name="_TG-TH_2_ÿÿÿÿÿ_Bieu3ODA" xfId="4511"/>
    <cellStyle name="_TG-TH_2_ÿÿÿÿÿ_Bieu4HTMT" xfId="4512"/>
    <cellStyle name="_TG-TH_2_ÿÿÿÿÿ_KH TPCP vung TNB (03-1-2012)" xfId="4513"/>
    <cellStyle name="_TG-TH_2_ÿÿÿÿÿ_kien giang 2" xfId="4514"/>
    <cellStyle name="_TG-TH_3" xfId="188"/>
    <cellStyle name="_TG-TH_3 2" xfId="4515"/>
    <cellStyle name="_TG-TH_3_05-12  KH trung han 2016-2020 - Liem Thinh edited" xfId="4516"/>
    <cellStyle name="_TG-TH_3_Book1" xfId="4517"/>
    <cellStyle name="_TG-TH_3_Copy of 05-12  KH trung han 2016-2020 - Liem Thinh edited (1)" xfId="4518"/>
    <cellStyle name="_TG-TH_3_KH TPCP 2016-2020 (tong hop)" xfId="4519"/>
    <cellStyle name="_TG-TH_3_Lora-tungchau" xfId="2799"/>
    <cellStyle name="_TG-TH_3_Lora-tungchau 2" xfId="4520"/>
    <cellStyle name="_TG-TH_3_Lora-tungchau_05-12  KH trung han 2016-2020 - Liem Thinh edited" xfId="4521"/>
    <cellStyle name="_TG-TH_3_Lora-tungchau_Copy of 05-12  KH trung han 2016-2020 - Liem Thinh edited (1)" xfId="4522"/>
    <cellStyle name="_TG-TH_3_Lora-tungchau_KH TPCP 2016-2020 (tong hop)" xfId="4523"/>
    <cellStyle name="_TG-TH_3_Qt-HT3PQ1(CauKho)" xfId="2800"/>
    <cellStyle name="_TG-TH_3_quy luong con lai nam 2004" xfId="4524"/>
    <cellStyle name="_TG-TH_4" xfId="189"/>
    <cellStyle name="_TG-TH_4 2" xfId="4525"/>
    <cellStyle name="_TG-TH_4 3" xfId="4526"/>
    <cellStyle name="_TG-TH_4_Book1" xfId="4527"/>
    <cellStyle name="_TG-TH_4_Book1 2" xfId="4528"/>
    <cellStyle name="_TG-TH_4_DTDuong dong tien -sua tham tra 2009 - luong 650" xfId="4529"/>
    <cellStyle name="_TG-TH_4_quy luong con lai nam 2004" xfId="4530"/>
    <cellStyle name="_TG-TH_Book1" xfId="4531"/>
    <cellStyle name="_TH KH 2010" xfId="4532"/>
    <cellStyle name="_TH Nghi dinh 116, 54, 54, 64 cua Chinh phu" xfId="190"/>
    <cellStyle name="_TH Nghi dinh 116, 54, 54, 64 cua Chinh phu_DT 2017(06.11)" xfId="191"/>
    <cellStyle name="_TH Nghi dinh 116, 54, 54, 64 cua Chinh phu_DT 2017(25.10)" xfId="192"/>
    <cellStyle name="_TH Nghi dinh 116, 54, 54, 64 cua Chinh phu_Muc khoan quy PC theo ND 29" xfId="193"/>
    <cellStyle name="_TH Nghi dinh 116, 54, 54, 64 cua Chinh phu_Muc khoan quy PC theo ND 29_DT 2017(06.11)" xfId="194"/>
    <cellStyle name="_TH Nghi dinh 116, 54, 54, 64 cua Chinh phu_Muc khoan quy PC theo ND 29_DT 2017(25.10)" xfId="195"/>
    <cellStyle name="_TH phu cap theo ND 116 nam 2013" xfId="196"/>
    <cellStyle name="_TH phu cap theo ND 116 nam 2013_DT 2017(06.11)" xfId="197"/>
    <cellStyle name="_TH phu cap theo ND 116 nam 2013_DT 2017(25.10)" xfId="198"/>
    <cellStyle name="_TH phu cap theo ND 19 (BCbộ)" xfId="199"/>
    <cellStyle name="_TH phu cap theo ND 19 (BCbộ)_DT 2017(06.11)" xfId="200"/>
    <cellStyle name="_TH phu cap theo ND 19 (BCbộ)_DT 2017(25.10)" xfId="201"/>
    <cellStyle name="_TH phu cap theo ND 19 (bỏ xã 539)" xfId="202"/>
    <cellStyle name="_TH phu cap theo ND 19 (bỏ xã 539)_DT 2017(06.11)" xfId="203"/>
    <cellStyle name="_TH phu cap theo ND 19 (bỏ xã 539)_DT 2017(25.10)" xfId="204"/>
    <cellStyle name="_TH_Tuynen" xfId="4533"/>
    <cellStyle name="_Tinh hinh thuc hien cac du an ung truoc von TPCP" xfId="205"/>
    <cellStyle name="_Tinh hinh thuc hien cac du an ung truoc von TPCP 2" xfId="2131"/>
    <cellStyle name="_Tinh hinh thuc hien cac du an ung truoc von TPCP_PB1 -  Hop truc tinh uy" xfId="2132"/>
    <cellStyle name="_Tinh hinh thuc hien cac du an ung truoc von TPCP_PB1 -  Hop truc tinh uy 2" xfId="2133"/>
    <cellStyle name="_Tinh hinh thuc hien cac du an ung truoc von TPCP_Phu luc so 2 - NSTW  - Phuong an tinh toan theo huong dan cua Bo (khong bao gom bat thuong)" xfId="2134"/>
    <cellStyle name="_Tinh hinh thuc hien cac du an ung truoc von TPCP_Phu luc so 2 - NSTW  - Phuong an tinh toan theo huong dan cua Bo (khong bao gom bat thuong) 2" xfId="2135"/>
    <cellStyle name="_Tinh hinh thuc hien cac du an ung truoc von TPCP_PL 3 - Hop truc tinh uy" xfId="2136"/>
    <cellStyle name="_Tinh hinh thuc hien cac du an ung truoc von TPCP_PL 3 - Hop truc tinh uy 2" xfId="2137"/>
    <cellStyle name="_Tinh hinh thuc hien cac du an ung truoc von TPCP_PL3" xfId="206"/>
    <cellStyle name="_Tinh hinh thuc hien cac du an ung truoc von TPCP_PL4 - Hop truc tinh uy" xfId="2138"/>
    <cellStyle name="_Tinh hinh thuc hien cac du an ung truoc von TPCP_PL4 - Hop truc tinh uy 2" xfId="2139"/>
    <cellStyle name="_TK152-04" xfId="4534"/>
    <cellStyle name="_TKP" xfId="4535"/>
    <cellStyle name="_TKP_09.11.2011 Giai ngan 9 thang nam 2011" xfId="4536"/>
    <cellStyle name="_Tong du toan " xfId="4537"/>
    <cellStyle name="_Tong dutoan PP LAHAI" xfId="207"/>
    <cellStyle name="_Tong hop 3 tinh (11_5)-TTH-QN-QT" xfId="4538"/>
    <cellStyle name="_Tong hop nhu cau von den 30.9.2011 (Bieu tong hop)" xfId="208"/>
    <cellStyle name="_Tong hop nhu cau von den 30.9.2011 (Bieu tong hop) 2" xfId="2140"/>
    <cellStyle name="_Tong_hop_DToan" xfId="4539"/>
    <cellStyle name="_TPCP GT-24-5-Mien Nui" xfId="209"/>
    <cellStyle name="_TPCP GT-24-5-Mien Nui 2" xfId="2141"/>
    <cellStyle name="_TPCP GT-24-5-Mien Nui_!1 1 bao cao giao KH ve HTCMT vung TNB   12-12-2011" xfId="4540"/>
    <cellStyle name="_TPCP GT-24-5-Mien Nui_Bieu4HTMT" xfId="4541"/>
    <cellStyle name="_TPCP GT-24-5-Mien Nui_Bieu4HTMT_!1 1 bao cao giao KH ve HTCMT vung TNB   12-12-2011" xfId="4542"/>
    <cellStyle name="_TPCP GT-24-5-Mien Nui_Bieu4HTMT_KH TPCP vung TNB (03-1-2012)" xfId="4543"/>
    <cellStyle name="_TPCP GT-24-5-Mien Nui_KH TPCP vung TNB (03-1-2012)" xfId="4544"/>
    <cellStyle name="_TPCP GT-24-5-Mien Nui_PB1 -  Hop truc tinh uy" xfId="2142"/>
    <cellStyle name="_TPCP GT-24-5-Mien Nui_PB1 -  Hop truc tinh uy 2" xfId="2143"/>
    <cellStyle name="_TPCP GT-24-5-Mien Nui_Phu luc so 2 - NSTW  - Phuong an tinh toan theo huong dan cua Bo (khong bao gom bat thuong)" xfId="2144"/>
    <cellStyle name="_TPCP GT-24-5-Mien Nui_Phu luc so 2 - NSTW  - Phuong an tinh toan theo huong dan cua Bo (khong bao gom bat thuong) 2" xfId="2145"/>
    <cellStyle name="_TPCP GT-24-5-Mien Nui_PL 3 - Hop truc tinh uy" xfId="2146"/>
    <cellStyle name="_TPCP GT-24-5-Mien Nui_PL 3 - Hop truc tinh uy 2" xfId="2147"/>
    <cellStyle name="_TPCP GT-24-5-Mien Nui_PL3" xfId="210"/>
    <cellStyle name="_TPCP GT-24-5-Mien Nui_PL4 - Hop truc tinh uy" xfId="2148"/>
    <cellStyle name="_TPCP GT-24-5-Mien Nui_PL4 - Hop truc tinh uy 2" xfId="2149"/>
    <cellStyle name="_Trình%20Bộ%20TC%20bổ%20sung%20DT%202013(1)" xfId="211"/>
    <cellStyle name="_Trình%20Bộ%20TC%20bổ%20sung%20DT%202013(1)_ĐB+YT" xfId="212"/>
    <cellStyle name="_Trình%20Bộ%20TC%20bổ%20sung%20DT%202013(1)_ĐB+YT_DT 2017(06.11)" xfId="213"/>
    <cellStyle name="_Trình%20Bộ%20TC%20bổ%20sung%20DT%202013(1)_ĐB+YT_DT 2017(25.10)" xfId="214"/>
    <cellStyle name="_Trình%20Bộ%20TC%20bổ%20sung%20DT%202013(1)_Mặt bằng 2017" xfId="215"/>
    <cellStyle name="_Trình%20Bộ%20TC%20bổ%20sung%20DT%202013(1)_Mặt bằng 2017_DT 2017(06.11)" xfId="216"/>
    <cellStyle name="_Trình%20Bộ%20TC%20bổ%20sung%20DT%202013(1)_Mặt bằng 2017_DT 2017(25.10)" xfId="217"/>
    <cellStyle name="_TT209BTC3" xfId="4545"/>
    <cellStyle name="_ung 2011 - 11-6-Thanh hoa-Nghe an" xfId="4546"/>
    <cellStyle name="_ung 2011 - 11-6-Thanh hoa-Nghe an_09.11.2011 Giai ngan 9 thang nam 2011" xfId="4547"/>
    <cellStyle name="_ung truoc 2011 NSTW Thanh Hoa + Nge An gui Thu 12-5" xfId="218"/>
    <cellStyle name="_ung truoc 2011 NSTW Thanh Hoa + Nge An gui Thu 12-5 2" xfId="2150"/>
    <cellStyle name="_ung truoc 2011 NSTW Thanh Hoa + Nge An gui Thu 12-5_!1 1 bao cao giao KH ve HTCMT vung TNB   12-12-2011" xfId="4548"/>
    <cellStyle name="_ung truoc 2011 NSTW Thanh Hoa + Nge An gui Thu 12-5_09.11.2011 Giai ngan 9 thang nam 2011" xfId="4549"/>
    <cellStyle name="_ung truoc 2011 NSTW Thanh Hoa + Nge An gui Thu 12-5_Bieu4HTMT" xfId="4550"/>
    <cellStyle name="_ung truoc 2011 NSTW Thanh Hoa + Nge An gui Thu 12-5_Bieu4HTMT_!1 1 bao cao giao KH ve HTCMT vung TNB   12-12-2011" xfId="4551"/>
    <cellStyle name="_ung truoc 2011 NSTW Thanh Hoa + Nge An gui Thu 12-5_Bieu4HTMT_KH TPCP vung TNB (03-1-2012)" xfId="4552"/>
    <cellStyle name="_ung truoc 2011 NSTW Thanh Hoa + Nge An gui Thu 12-5_KH TPCP vung TNB (03-1-2012)" xfId="4553"/>
    <cellStyle name="_ung truoc 2011 NSTW Thanh Hoa + Nge An gui Thu 12-5_PB1 -  Hop truc tinh uy" xfId="2151"/>
    <cellStyle name="_ung truoc 2011 NSTW Thanh Hoa + Nge An gui Thu 12-5_PB1 -  Hop truc tinh uy 2" xfId="2152"/>
    <cellStyle name="_ung truoc 2011 NSTW Thanh Hoa + Nge An gui Thu 12-5_Phu luc so 2 - NSTW  - Phuong an tinh toan theo huong dan cua Bo (khong bao gom bat thuong)" xfId="2153"/>
    <cellStyle name="_ung truoc 2011 NSTW Thanh Hoa + Nge An gui Thu 12-5_Phu luc so 2 - NSTW  - Phuong an tinh toan theo huong dan cua Bo (khong bao gom bat thuong) 2" xfId="2154"/>
    <cellStyle name="_ung truoc 2011 NSTW Thanh Hoa + Nge An gui Thu 12-5_PL 3 - Hop truc tinh uy" xfId="2155"/>
    <cellStyle name="_ung truoc 2011 NSTW Thanh Hoa + Nge An gui Thu 12-5_PL 3 - Hop truc tinh uy 2" xfId="2156"/>
    <cellStyle name="_ung truoc 2011 NSTW Thanh Hoa + Nge An gui Thu 12-5_PL3" xfId="219"/>
    <cellStyle name="_ung truoc 2011 NSTW Thanh Hoa + Nge An gui Thu 12-5_PL4 - Hop truc tinh uy" xfId="2157"/>
    <cellStyle name="_ung truoc 2011 NSTW Thanh Hoa + Nge An gui Thu 12-5_PL4 - Hop truc tinh uy 2" xfId="2158"/>
    <cellStyle name="_ung truoc cua long an (6-5-2010)" xfId="220"/>
    <cellStyle name="_ung von chinh thuc doan kiem tra TAY NAM BO" xfId="4554"/>
    <cellStyle name="_ung von chinh thuc doan kiem tra TAY NAM BO_09.11.2011 Giai ngan 9 thang nam 2011" xfId="4555"/>
    <cellStyle name="_Ung von nam 2011 vung TNB - Doan Cong tac (12-5-2010)" xfId="221"/>
    <cellStyle name="_Ung von nam 2011 vung TNB - Doan Cong tac (12-5-2010) 2" xfId="4556"/>
    <cellStyle name="_Ung von nam 2011 vung TNB - Doan Cong tac (12-5-2010)_!1 1 bao cao giao KH ve HTCMT vung TNB   12-12-2011" xfId="4557"/>
    <cellStyle name="_Ung von nam 2011 vung TNB - Doan Cong tac (12-5-2010)_09.11.2011 Giai ngan 9 thang nam 2011" xfId="4558"/>
    <cellStyle name="_Ung von nam 2011 vung TNB - Doan Cong tac (12-5-2010)_Bieu4HTMT" xfId="4559"/>
    <cellStyle name="_Ung von nam 2011 vung TNB - Doan Cong tac (12-5-2010)_Bieu4HTMT_!1 1 bao cao giao KH ve HTCMT vung TNB   12-12-2011" xfId="4560"/>
    <cellStyle name="_Ung von nam 2011 vung TNB - Doan Cong tac (12-5-2010)_Bieu4HTMT_KH TPCP vung TNB (03-1-2012)" xfId="4561"/>
    <cellStyle name="_Ung von nam 2011 vung TNB - Doan Cong tac (12-5-2010)_Chitiet" xfId="2159"/>
    <cellStyle name="_Ung von nam 2011 vung TNB - Doan Cong tac (12-5-2010)_Chuẩn bị đầu tư 2011 (sep Hung)_KH 2012 (T3-2013)" xfId="4562"/>
    <cellStyle name="_Ung von nam 2011 vung TNB - Doan Cong tac (12-5-2010)_Chuẩn bị đầu tư 2011 (sep Hung)_KH 2012 (T3-2013) 2" xfId="4563"/>
    <cellStyle name="_Ung von nam 2011 vung TNB - Doan Cong tac (12-5-2010)_Cong trinh co y kien LD_Dang_NN_2011-Tay nguyen-9-10" xfId="222"/>
    <cellStyle name="_Ung von nam 2011 vung TNB - Doan Cong tac (12-5-2010)_Cong trinh co y kien LD_Dang_NN_2011-Tay nguyen-9-10_!1 1 bao cao giao KH ve HTCMT vung TNB   12-12-2011" xfId="4564"/>
    <cellStyle name="_Ung von nam 2011 vung TNB - Doan Cong tac (12-5-2010)_Cong trinh co y kien LD_Dang_NN_2011-Tay nguyen-9-10_Bieu4HTMT" xfId="4565"/>
    <cellStyle name="_Ung von nam 2011 vung TNB - Doan Cong tac (12-5-2010)_Cong trinh co y kien LD_Dang_NN_2011-Tay nguyen-9-10_Bieu4HTMT_!1 1 bao cao giao KH ve HTCMT vung TNB   12-12-2011" xfId="4566"/>
    <cellStyle name="_Ung von nam 2011 vung TNB - Doan Cong tac (12-5-2010)_Cong trinh co y kien LD_Dang_NN_2011-Tay nguyen-9-10_Bieu4HTMT_KH TPCP vung TNB (03-1-2012)" xfId="4567"/>
    <cellStyle name="_Ung von nam 2011 vung TNB - Doan Cong tac (12-5-2010)_Cong trinh co y kien LD_Dang_NN_2011-Tay nguyen-9-10_KH TPCP vung TNB (03-1-2012)" xfId="4568"/>
    <cellStyle name="_Ung von nam 2011 vung TNB - Doan Cong tac (12-5-2010)_Cong trinh co y kien LD_Dang_NN_2011-Tay nguyen-9-10_PB1 -  Hop truc tinh uy" xfId="2160"/>
    <cellStyle name="_Ung von nam 2011 vung TNB - Doan Cong tac (12-5-2010)_Cong trinh co y kien LD_Dang_NN_2011-Tay nguyen-9-10_Phu luc so 2 - NSTW  - Phuong an tinh toan theo huong dan cua Bo (khong bao gom bat thuong)" xfId="2161"/>
    <cellStyle name="_Ung von nam 2011 vung TNB - Doan Cong tac (12-5-2010)_Cong trinh co y kien LD_Dang_NN_2011-Tay nguyen-9-10_PL 3 - Hop truc tinh uy" xfId="2162"/>
    <cellStyle name="_Ung von nam 2011 vung TNB - Doan Cong tac (12-5-2010)_Cong trinh co y kien LD_Dang_NN_2011-Tay nguyen-9-10_PL3" xfId="223"/>
    <cellStyle name="_Ung von nam 2011 vung TNB - Doan Cong tac (12-5-2010)_Cong trinh co y kien LD_Dang_NN_2011-Tay nguyen-9-10_PL4 - Hop truc tinh uy" xfId="2163"/>
    <cellStyle name="_Ung von nam 2011 vung TNB - Doan Cong tac (12-5-2010)_Copy of ghep 3 bieu trinh LD BO 28-6 (TPCP)" xfId="4569"/>
    <cellStyle name="_Ung von nam 2011 vung TNB - Doan Cong tac (12-5-2010)_Copy of ghep 3 bieu trinh LD BO 28-6 (TPCP)_09.11.2011 Giai ngan 9 thang nam 2011" xfId="4570"/>
    <cellStyle name="_Ung von nam 2011 vung TNB - Doan Cong tac (12-5-2010)_KH TPCP vung TNB (03-1-2012)" xfId="4571"/>
    <cellStyle name="_Ung von nam 2011 vung TNB - Doan Cong tac (12-5-2010)_PB1 -  Hop truc tinh uy" xfId="2164"/>
    <cellStyle name="_Ung von nam 2011 vung TNB - Doan Cong tac (12-5-2010)_Phu luc so 2 - NSTW  - Phuong an tinh toan theo huong dan cua Bo (khong bao gom bat thuong)" xfId="2165"/>
    <cellStyle name="_Ung von nam 2011 vung TNB - Doan Cong tac (12-5-2010)_PL 3 - Hop truc tinh uy" xfId="2166"/>
    <cellStyle name="_Ung von nam 2011 vung TNB - Doan Cong tac (12-5-2010)_PL3" xfId="224"/>
    <cellStyle name="_Ung von nam 2011 vung TNB - Doan Cong tac (12-5-2010)_PL4 - Hop truc tinh uy" xfId="2167"/>
    <cellStyle name="_Ung von nam 2011 vung TNB - Doan Cong tac (12-5-2010)_TN - Ho tro khac 2011" xfId="225"/>
    <cellStyle name="_Ung von nam 2011 vung TNB - Doan Cong tac (12-5-2010)_TN - Ho tro khac 2011_!1 1 bao cao giao KH ve HTCMT vung TNB   12-12-2011" xfId="4572"/>
    <cellStyle name="_Ung von nam 2011 vung TNB - Doan Cong tac (12-5-2010)_TN - Ho tro khac 2011_Bieu4HTMT" xfId="4573"/>
    <cellStyle name="_Ung von nam 2011 vung TNB - Doan Cong tac (12-5-2010)_TN - Ho tro khac 2011_Bieu4HTMT_!1 1 bao cao giao KH ve HTCMT vung TNB   12-12-2011" xfId="4574"/>
    <cellStyle name="_Ung von nam 2011 vung TNB - Doan Cong tac (12-5-2010)_TN - Ho tro khac 2011_Bieu4HTMT_KH TPCP vung TNB (03-1-2012)" xfId="4575"/>
    <cellStyle name="_Ung von nam 2011 vung TNB - Doan Cong tac (12-5-2010)_TN - Ho tro khac 2011_KH TPCP vung TNB (03-1-2012)" xfId="4576"/>
    <cellStyle name="_Ung von nam 2011 vung TNB - Doan Cong tac (12-5-2010)_TN - Ho tro khac 2011_PB1 -  Hop truc tinh uy" xfId="2168"/>
    <cellStyle name="_Ung von nam 2011 vung TNB - Doan Cong tac (12-5-2010)_TN - Ho tro khac 2011_Phu luc so 2 - NSTW  - Phuong an tinh toan theo huong dan cua Bo (khong bao gom bat thuong)" xfId="2169"/>
    <cellStyle name="_Ung von nam 2011 vung TNB - Doan Cong tac (12-5-2010)_TN - Ho tro khac 2011_PL 3 - Hop truc tinh uy" xfId="2170"/>
    <cellStyle name="_Ung von nam 2011 vung TNB - Doan Cong tac (12-5-2010)_TN - Ho tro khac 2011_PL3" xfId="226"/>
    <cellStyle name="_Ung von nam 2011 vung TNB - Doan Cong tac (12-5-2010)_TN - Ho tro khac 2011_PL4 - Hop truc tinh uy" xfId="2171"/>
    <cellStyle name="_Ung von nam 2011 vung TNB - Doan Cong tac (12-5-2010)_TW" xfId="227"/>
    <cellStyle name="_Ung von nam 2011 vung TNB - Doan Cong tac (12-5-2010)_TW_Bieu so 16" xfId="228"/>
    <cellStyle name="_Ung von nam 2011 vung TNB - Doan Cong tac (12-5-2010)_TW_Phu luc TH 2014 - 2015 - BC Bo Ke hoach va Dau tu - PA moi" xfId="229"/>
    <cellStyle name="_Viahe-TD (15-10-07)" xfId="4577"/>
    <cellStyle name="_Von dau tu 2006-2020 (TL chien luoc)" xfId="4578"/>
    <cellStyle name="_Von dau tu 2006-2020 (TL chien luoc)_15_10_2013 BC nhu cau von doi ung ODA (2014-2016) ngay 15102013 Sua" xfId="4579"/>
    <cellStyle name="_Von dau tu 2006-2020 (TL chien luoc)_BC nhu cau von doi ung ODA nganh NN (BKH)" xfId="4580"/>
    <cellStyle name="_Von dau tu 2006-2020 (TL chien luoc)_BC nhu cau von doi ung ODA nganh NN (BKH)_05-12  KH trung han 2016-2020 - Liem Thinh edited" xfId="4581"/>
    <cellStyle name="_Von dau tu 2006-2020 (TL chien luoc)_BC nhu cau von doi ung ODA nganh NN (BKH)_Copy of 05-12  KH trung han 2016-2020 - Liem Thinh edited (1)" xfId="4582"/>
    <cellStyle name="_Von dau tu 2006-2020 (TL chien luoc)_BC Tai co cau (bieu TH)" xfId="4583"/>
    <cellStyle name="_Von dau tu 2006-2020 (TL chien luoc)_BC Tai co cau (bieu TH)_05-12  KH trung han 2016-2020 - Liem Thinh edited" xfId="4584"/>
    <cellStyle name="_Von dau tu 2006-2020 (TL chien luoc)_BC Tai co cau (bieu TH)_Copy of 05-12  KH trung han 2016-2020 - Liem Thinh edited (1)" xfId="4585"/>
    <cellStyle name="_Von dau tu 2006-2020 (TL chien luoc)_DK 2014-2015 final" xfId="4586"/>
    <cellStyle name="_Von dau tu 2006-2020 (TL chien luoc)_DK 2014-2015 final_05-12  KH trung han 2016-2020 - Liem Thinh edited" xfId="4587"/>
    <cellStyle name="_Von dau tu 2006-2020 (TL chien luoc)_DK 2014-2015 final_Copy of 05-12  KH trung han 2016-2020 - Liem Thinh edited (1)" xfId="4588"/>
    <cellStyle name="_Von dau tu 2006-2020 (TL chien luoc)_DK 2014-2015 new" xfId="4589"/>
    <cellStyle name="_Von dau tu 2006-2020 (TL chien luoc)_DK 2014-2015 new_05-12  KH trung han 2016-2020 - Liem Thinh edited" xfId="4590"/>
    <cellStyle name="_Von dau tu 2006-2020 (TL chien luoc)_DK 2014-2015 new_Copy of 05-12  KH trung han 2016-2020 - Liem Thinh edited (1)" xfId="4591"/>
    <cellStyle name="_Von dau tu 2006-2020 (TL chien luoc)_DK KH CBDT 2014 11-11-2013" xfId="4592"/>
    <cellStyle name="_Von dau tu 2006-2020 (TL chien luoc)_DK KH CBDT 2014 11-11-2013(1)" xfId="4593"/>
    <cellStyle name="_Von dau tu 2006-2020 (TL chien luoc)_DK KH CBDT 2014 11-11-2013(1)_05-12  KH trung han 2016-2020 - Liem Thinh edited" xfId="4594"/>
    <cellStyle name="_Von dau tu 2006-2020 (TL chien luoc)_DK KH CBDT 2014 11-11-2013(1)_Copy of 05-12  KH trung han 2016-2020 - Liem Thinh edited (1)" xfId="4595"/>
    <cellStyle name="_Von dau tu 2006-2020 (TL chien luoc)_DK KH CBDT 2014 11-11-2013_05-12  KH trung han 2016-2020 - Liem Thinh edited" xfId="4596"/>
    <cellStyle name="_Von dau tu 2006-2020 (TL chien luoc)_DK KH CBDT 2014 11-11-2013_Copy of 05-12  KH trung han 2016-2020 - Liem Thinh edited (1)" xfId="4597"/>
    <cellStyle name="_Von dau tu 2006-2020 (TL chien luoc)_KH 2011-2015" xfId="4598"/>
    <cellStyle name="_Von dau tu 2006-2020 (TL chien luoc)_tai co cau dau tu (tong hop)1" xfId="4599"/>
    <cellStyle name="_x005f_x0001_" xfId="4600"/>
    <cellStyle name="_x005f_x0001__!1 1 bao cao giao KH ve HTCMT vung TNB   12-12-2011" xfId="4601"/>
    <cellStyle name="_x005f_x0001__kien giang 2" xfId="4602"/>
    <cellStyle name="_x005f_x000d__x005f_x000a_JournalTemplate=C:\COMFO\CTALK\JOURSTD.TPL_x005f_x000d__x005f_x000a_LbStateAddress=3 3 0 251 1 89 2 311_x005f_x000d__x005f_x000a_LbStateJou" xfId="4603"/>
    <cellStyle name="_x005f_x005f_x005f_x0001_" xfId="4604"/>
    <cellStyle name="_x005f_x005f_x005f_x0001__!1 1 bao cao giao KH ve HTCMT vung TNB   12-12-2011" xfId="4605"/>
    <cellStyle name="_x005f_x005f_x005f_x0001__kien giang 2" xfId="4606"/>
    <cellStyle name="_x005f_x005f_x005f_x000d__x005f_x005f_x005f_x000a_JournalTemplate=C:\COMFO\CTALK\JOURSTD.TPL_x005f_x005f_x005f_x000d__x005f_x005f_x005f_x000a_LbStateAddress=3 3 0 251 1 89 2 311_x005f_x005f_x005f_x000d__x005f_x005f_x005f_x000a_LbStateJou" xfId="4607"/>
    <cellStyle name="_XDCB thang 12.2010" xfId="4608"/>
    <cellStyle name="_ÿÿÿÿÿ" xfId="230"/>
    <cellStyle name="_ÿÿÿÿÿ 2" xfId="2172"/>
    <cellStyle name="_ÿÿÿÿÿ_09.11.2011 Giai ngan 9 thang nam 2011" xfId="4609"/>
    <cellStyle name="_ÿÿÿÿÿ_Bieu mau cong trinh khoi cong moi 3-4" xfId="4610"/>
    <cellStyle name="_ÿÿÿÿÿ_Bieu mau cong trinh khoi cong moi 3-4_!1 1 bao cao giao KH ve HTCMT vung TNB   12-12-2011" xfId="4611"/>
    <cellStyle name="_ÿÿÿÿÿ_Bieu mau cong trinh khoi cong moi 3-4_KH TPCP vung TNB (03-1-2012)" xfId="4612"/>
    <cellStyle name="_ÿÿÿÿÿ_Bieu3ODA" xfId="4613"/>
    <cellStyle name="_ÿÿÿÿÿ_Bieu3ODA_!1 1 bao cao giao KH ve HTCMT vung TNB   12-12-2011" xfId="4614"/>
    <cellStyle name="_ÿÿÿÿÿ_Bieu3ODA_KH TPCP vung TNB (03-1-2012)" xfId="4615"/>
    <cellStyle name="_ÿÿÿÿÿ_Bieu4HTMT" xfId="4616"/>
    <cellStyle name="_ÿÿÿÿÿ_Bieu4HTMT_!1 1 bao cao giao KH ve HTCMT vung TNB   12-12-2011" xfId="4617"/>
    <cellStyle name="_ÿÿÿÿÿ_Bieu4HTMT_KH TPCP vung TNB (03-1-2012)" xfId="4618"/>
    <cellStyle name="_ÿÿÿÿÿ_Kh ql62 (2010) 11-09" xfId="231"/>
    <cellStyle name="_ÿÿÿÿÿ_KH TPCP vung TNB (03-1-2012)" xfId="4619"/>
    <cellStyle name="_ÿÿÿÿÿ_Khung 2012" xfId="4620"/>
    <cellStyle name="_ÿÿÿÿÿ_kien giang 2" xfId="4621"/>
    <cellStyle name="_ÿÿÿÿÿ_PB1 -  Hop truc tinh uy" xfId="2173"/>
    <cellStyle name="_ÿÿÿÿÿ_PB1 -  Hop truc tinh uy 2" xfId="2174"/>
    <cellStyle name="_ÿÿÿÿÿ_Phu luc so 2 - NSTW  - Phuong an tinh toan theo huong dan cua Bo (khong bao gom bat thuong)" xfId="2175"/>
    <cellStyle name="_ÿÿÿÿÿ_Phu luc so 2 - NSTW  - Phuong an tinh toan theo huong dan cua Bo (khong bao gom bat thuong) 2" xfId="2176"/>
    <cellStyle name="_ÿÿÿÿÿ_PL 3 - Hop truc tinh uy" xfId="2177"/>
    <cellStyle name="_ÿÿÿÿÿ_PL 3 - Hop truc tinh uy 2" xfId="2178"/>
    <cellStyle name="_ÿÿÿÿÿ_PL3" xfId="232"/>
    <cellStyle name="_ÿÿÿÿÿ_PL4 - Hop truc tinh uy" xfId="2179"/>
    <cellStyle name="_ÿÿÿÿÿ_PL4 - Hop truc tinh uy 2" xfId="2180"/>
    <cellStyle name="~1" xfId="233"/>
    <cellStyle name="~1 13" xfId="4622"/>
    <cellStyle name="~1 2" xfId="4623"/>
    <cellStyle name="~1 2 3" xfId="4624"/>
    <cellStyle name="~1 3" xfId="4625"/>
    <cellStyle name="_x0001_¨c^ " xfId="2801"/>
    <cellStyle name="_x0001_¨c^ ?[?0?]?_?0?0?" xfId="2802"/>
    <cellStyle name="_x0001_¨c^[" xfId="2803"/>
    <cellStyle name="_x0001_¨c^[?0?" xfId="2804"/>
    <cellStyle name="_x0001_¨c^_" xfId="4626"/>
    <cellStyle name="_x0001_¨Œc^ " xfId="2805"/>
    <cellStyle name="_x0001_¨Œc^ ?[?0?]?_?0?0?" xfId="2806"/>
    <cellStyle name="_x0001_¨Œc^[" xfId="2807"/>
    <cellStyle name="_x0001_¨Œc^[?0?" xfId="2808"/>
    <cellStyle name="_x0001_¨Œc^_" xfId="4627"/>
    <cellStyle name="’Ê‰Ý [0.00]_laroux" xfId="234"/>
    <cellStyle name="’Ê‰Ý_laroux" xfId="235"/>
    <cellStyle name="¤@¯ë_CHI PHI QUAN LY 1-00" xfId="4628"/>
    <cellStyle name="_x0001_µÑTÖ " xfId="2809"/>
    <cellStyle name="_x0001_µÑTÖ ?[?0?" xfId="2810"/>
    <cellStyle name="_x0001_µÑTÖ_" xfId="2811"/>
    <cellStyle name="•W?_Format" xfId="236"/>
    <cellStyle name="•W€_’·Šú‰p•¶" xfId="237"/>
    <cellStyle name="•W_’·Šú‰p•¶" xfId="238"/>
    <cellStyle name="W_©ÏPp" xfId="4629"/>
    <cellStyle name="0" xfId="239"/>
    <cellStyle name="0 2" xfId="4630"/>
    <cellStyle name="0 3" xfId="4631"/>
    <cellStyle name="0,0" xfId="4632"/>
    <cellStyle name="0,0_x000a__x000a_NA_x000a__x000a_" xfId="2812"/>
    <cellStyle name="0,0_x000d__x000a_NA_x000d__x000a_" xfId="240"/>
    <cellStyle name="0,0_x000d__x000a_NA_x000d__x000a_ 2" xfId="241"/>
    <cellStyle name="0,0_x000d__x000a_NA_x000d__x000a_ 2 2" xfId="2813"/>
    <cellStyle name="0,0_x000d__x000a_NA_x000d__x000a_ 3" xfId="2181"/>
    <cellStyle name="0,0_x000d__x000a_NA_x000d__x000a_ 4" xfId="2182"/>
    <cellStyle name="0,0_x000d__x000a_NA_x000d__x000a__5.NGHI SON 6-3 Chuan" xfId="242"/>
    <cellStyle name="0,0_x005f_x000d__x005f_x000a_NA_x005f_x000d__x005f_x000a_" xfId="4633"/>
    <cellStyle name="0.0" xfId="243"/>
    <cellStyle name="0.0 2" xfId="2814"/>
    <cellStyle name="0.0 3" xfId="4634"/>
    <cellStyle name="0.0 4" xfId="4635"/>
    <cellStyle name="0.00" xfId="244"/>
    <cellStyle name="0.00 2" xfId="2815"/>
    <cellStyle name="0.00 3" xfId="4636"/>
    <cellStyle name="0.00 4" xfId="4637"/>
    <cellStyle name="0_Book1" xfId="4638"/>
    <cellStyle name="1" xfId="245"/>
    <cellStyle name="1 2" xfId="246"/>
    <cellStyle name="1 2 2" xfId="247"/>
    <cellStyle name="1_!1 1 bao cao giao KH ve HTCMT vung TNB   12-12-2011" xfId="4639"/>
    <cellStyle name="1_2-Ha GiangBB2011-V1" xfId="248"/>
    <cellStyle name="1_50-BB Vung tau 2011" xfId="249"/>
    <cellStyle name="1_52-Long An2011.BB-V1" xfId="250"/>
    <cellStyle name="1_7 noi 48 goi C5 9 vi na" xfId="4640"/>
    <cellStyle name="1_7 noi 48 goi C5 9 vi na_09.11.2011 Giai ngan 9 thang nam 2011" xfId="4641"/>
    <cellStyle name="1_bao cao 13 thang2011TPYT " xfId="4642"/>
    <cellStyle name="1_BAO GIA NGAY 24-10-08 (co dam)" xfId="251"/>
    <cellStyle name="1_bieu 1" xfId="252"/>
    <cellStyle name="1_bieu 2" xfId="253"/>
    <cellStyle name="1_bieu 4" xfId="254"/>
    <cellStyle name="1_bieu tong hop" xfId="4643"/>
    <cellStyle name="1_Bieu4HTMT" xfId="4644"/>
    <cellStyle name="1_Book1" xfId="255"/>
    <cellStyle name="1_Book1 2" xfId="2816"/>
    <cellStyle name="1_Book1_1" xfId="256"/>
    <cellStyle name="1_Book1_1_!1 1 bao cao giao KH ve HTCMT vung TNB   12-12-2011" xfId="4645"/>
    <cellStyle name="1_Book1_1_09.11.2011 Giai ngan 9 thang nam 2011" xfId="4646"/>
    <cellStyle name="1_Book1_1_Bieu4HTMT" xfId="4647"/>
    <cellStyle name="1_Book1_1_Bieu4HTMT_!1 1 bao cao giao KH ve HTCMT vung TNB   12-12-2011" xfId="4648"/>
    <cellStyle name="1_Book1_1_Bieu4HTMT_KH TPCP vung TNB (03-1-2012)" xfId="4649"/>
    <cellStyle name="1_Book1_1_Book1" xfId="4650"/>
    <cellStyle name="1_Book1_1_KH TPCP vung TNB (03-1-2012)" xfId="4651"/>
    <cellStyle name="1_Book1_1_PB1 -  Hop truc tinh uy" xfId="2183"/>
    <cellStyle name="1_Book1_1_Phu luc so 2 - NSTW  - Phuong an tinh toan theo huong dan cua Bo (khong bao gom bat thuong)" xfId="2184"/>
    <cellStyle name="1_Book1_1_PL 3 - Hop truc tinh uy" xfId="2185"/>
    <cellStyle name="1_Book1_1_PL3" xfId="257"/>
    <cellStyle name="1_Book1_1_PL4 - Hop truc tinh uy" xfId="2186"/>
    <cellStyle name="1_Book1_2" xfId="4652"/>
    <cellStyle name="1_Book1_Book1" xfId="4653"/>
    <cellStyle name="1_Book1_KLg NhaVP" xfId="4654"/>
    <cellStyle name="1_Cau thuy dien Ban La (Cu Anh)" xfId="258"/>
    <cellStyle name="1_Cau thuy dien Ban La (Cu Anh)_!1 1 bao cao giao KH ve HTCMT vung TNB   12-12-2011" xfId="4655"/>
    <cellStyle name="1_Cau thuy dien Ban La (Cu Anh)_09.11.2011 Giai ngan 9 thang nam 2011" xfId="4656"/>
    <cellStyle name="1_Cau thuy dien Ban La (Cu Anh)_11 huyen men nui" xfId="259"/>
    <cellStyle name="1_Cau thuy dien Ban La (Cu Anh)_Bieu4HTMT" xfId="4657"/>
    <cellStyle name="1_Cau thuy dien Ban La (Cu Anh)_Bieu4HTMT_!1 1 bao cao giao KH ve HTCMT vung TNB   12-12-2011" xfId="4658"/>
    <cellStyle name="1_Cau thuy dien Ban La (Cu Anh)_Bieu4HTMT_KH TPCP vung TNB (03-1-2012)" xfId="4659"/>
    <cellStyle name="1_Cau thuy dien Ban La (Cu Anh)_Book1" xfId="4660"/>
    <cellStyle name="1_Cau thuy dien Ban La (Cu Anh)_Chi tieu DV KHHGD 2017" xfId="260"/>
    <cellStyle name="1_Cau thuy dien Ban La (Cu Anh)_KH TPCP vung TNB (03-1-2012)" xfId="4661"/>
    <cellStyle name="1_Cau thuy dien Ban La (Cu Anh)_PB1 -  Hop truc tinh uy" xfId="2187"/>
    <cellStyle name="1_Cau thuy dien Ban La (Cu Anh)_Phu luc so 2 - NSTW  - Phuong an tinh toan theo huong dan cua Bo (khong bao gom bat thuong)" xfId="2188"/>
    <cellStyle name="1_Cau thuy dien Ban La (Cu Anh)_PL 3 - Hop truc tinh uy" xfId="2189"/>
    <cellStyle name="1_Cau thuy dien Ban La (Cu Anh)_PL3" xfId="261"/>
    <cellStyle name="1_Cau thuy dien Ban La (Cu Anh)_PL4 - Hop truc tinh uy" xfId="2190"/>
    <cellStyle name="1_Chitiet" xfId="262"/>
    <cellStyle name="1_Cong trinh co y kien LD_Dang_NN_2011-Tay nguyen-9-10" xfId="263"/>
    <cellStyle name="1_Copy of ghep 3 bieu trinh LD BO 28-6 (TPCP)" xfId="4662"/>
    <cellStyle name="1_DK 2012" xfId="264"/>
    <cellStyle name="1_DT KT ngay 10-9-2005" xfId="4663"/>
    <cellStyle name="1_DT972000" xfId="4664"/>
    <cellStyle name="1_dtCau Km3+429,21TL685" xfId="4665"/>
    <cellStyle name="1_Dtdchinh2397" xfId="265"/>
    <cellStyle name="1_Dtdchinh2397_09.11.2011 Giai ngan 9 thang nam 2011" xfId="4666"/>
    <cellStyle name="1_DToan 4500m" xfId="4667"/>
    <cellStyle name="1_DToan Sua" xfId="4668"/>
    <cellStyle name="1_DTXL goi 11(20-9-05)" xfId="4669"/>
    <cellStyle name="1_Du thau" xfId="4670"/>
    <cellStyle name="1_Du Toan" xfId="4671"/>
    <cellStyle name="1_Du toan (5 - 04 - 2004)" xfId="4672"/>
    <cellStyle name="1_Du toan 558 (Km17+508.12 - Km 22)" xfId="266"/>
    <cellStyle name="1_Du toan 558 (Km17+508.12 - Km 22)_!1 1 bao cao giao KH ve HTCMT vung TNB   12-12-2011" xfId="4673"/>
    <cellStyle name="1_Du toan 558 (Km17+508.12 - Km 22)_09.11.2011 Giai ngan 9 thang nam 2011" xfId="4674"/>
    <cellStyle name="1_Du toan 558 (Km17+508.12 - Km 22)_11 huyen men nui" xfId="267"/>
    <cellStyle name="1_Du toan 558 (Km17+508.12 - Km 22)_Bieu4HTMT" xfId="4675"/>
    <cellStyle name="1_Du toan 558 (Km17+508.12 - Km 22)_Bieu4HTMT_!1 1 bao cao giao KH ve HTCMT vung TNB   12-12-2011" xfId="4676"/>
    <cellStyle name="1_Du toan 558 (Km17+508.12 - Km 22)_Bieu4HTMT_KH TPCP vung TNB (03-1-2012)" xfId="4677"/>
    <cellStyle name="1_Du toan 558 (Km17+508.12 - Km 22)_Book1" xfId="4678"/>
    <cellStyle name="1_Du toan 558 (Km17+508.12 - Km 22)_Chi tieu DV KHHGD 2017" xfId="268"/>
    <cellStyle name="1_Du toan 558 (Km17+508.12 - Km 22)_KH TPCP vung TNB (03-1-2012)" xfId="4679"/>
    <cellStyle name="1_Du toan 558 (Km17+508.12 - Km 22)_PB1 -  Hop truc tinh uy" xfId="2191"/>
    <cellStyle name="1_Du toan 558 (Km17+508.12 - Km 22)_Phu luc so 2 - NSTW  - Phuong an tinh toan theo huong dan cua Bo (khong bao gom bat thuong)" xfId="2192"/>
    <cellStyle name="1_Du toan 558 (Km17+508.12 - Km 22)_PL 3 - Hop truc tinh uy" xfId="2193"/>
    <cellStyle name="1_Du toan 558 (Km17+508.12 - Km 22)_PL3" xfId="269"/>
    <cellStyle name="1_Du toan 558 (Km17+508.12 - Km 22)_PL4 - Hop truc tinh uy" xfId="2194"/>
    <cellStyle name="1_Du Toan G8 02" xfId="4680"/>
    <cellStyle name="1_Du toan Goi 1" xfId="4681"/>
    <cellStyle name="1_Du toan Goi 1_Book1" xfId="4682"/>
    <cellStyle name="1_Du toan Goi 2" xfId="4683"/>
    <cellStyle name="1_Du toan Goi 2_Book1" xfId="4684"/>
    <cellStyle name="1_Du Toan KL" xfId="4685"/>
    <cellStyle name="1_Du toan ngay 1-9-2004 (version 1)" xfId="4686"/>
    <cellStyle name="1_Du toan ngay 1-9-2004 (version 1)_Book1" xfId="4687"/>
    <cellStyle name="1_DuToan IN 1617" xfId="4688"/>
    <cellStyle name="1_Dutoan xuatban" xfId="4689"/>
    <cellStyle name="1_Dutoan xuatbanlan2" xfId="4690"/>
    <cellStyle name="1_Gia_VL cau-JIBIC-Ha-tinh" xfId="4691"/>
    <cellStyle name="1_Gia_VLQL48_duyet " xfId="270"/>
    <cellStyle name="1_Gia_VLQL48_duyet _!1 1 bao cao giao KH ve HTCMT vung TNB   12-12-2011" xfId="4692"/>
    <cellStyle name="1_Gia_VLQL48_duyet _09.11.2011 Giai ngan 9 thang nam 2011" xfId="4693"/>
    <cellStyle name="1_Gia_VLQL48_duyet _Bieu4HTMT" xfId="4694"/>
    <cellStyle name="1_Gia_VLQL48_duyet _Bieu4HTMT_!1 1 bao cao giao KH ve HTCMT vung TNB   12-12-2011" xfId="4695"/>
    <cellStyle name="1_Gia_VLQL48_duyet _Bieu4HTMT_KH TPCP vung TNB (03-1-2012)" xfId="4696"/>
    <cellStyle name="1_Gia_VLQL48_duyet _Book1" xfId="4697"/>
    <cellStyle name="1_Gia_VLQL48_duyet _KH TPCP vung TNB (03-1-2012)" xfId="4698"/>
    <cellStyle name="1_Gia_VLQL48_duyet _PB1 -  Hop truc tinh uy" xfId="2195"/>
    <cellStyle name="1_Gia_VLQL48_duyet _Phu luc so 2 - NSTW  - Phuong an tinh toan theo huong dan cua Bo (khong bao gom bat thuong)" xfId="2196"/>
    <cellStyle name="1_Gia_VLQL48_duyet _PL 3 - Hop truc tinh uy" xfId="2197"/>
    <cellStyle name="1_Gia_VLQL48_duyet _PL3" xfId="271"/>
    <cellStyle name="1_Gia_VLQL48_duyet _PL4 - Hop truc tinh uy" xfId="2198"/>
    <cellStyle name="1_GIA-DUTHAUsuaNS" xfId="4699"/>
    <cellStyle name="1_GIA-DUTHAUsuaNS 2" xfId="4700"/>
    <cellStyle name="1_GIA-DUTHAUsuaNS 2 2" xfId="4701"/>
    <cellStyle name="1_GIA-DUTHAUsuaNS_(13.3) Thanh toan von ung trong nam 2010" xfId="4702"/>
    <cellStyle name="1_GIA-DUTHAUsuaNS_(13.3) Thanh toan von ung trong nam 2010 2" xfId="4703"/>
    <cellStyle name="1_GIA-DUTHAUsuaNS_(13.3) Thanh toan von ung trong nam 2010 2 2" xfId="4704"/>
    <cellStyle name="1_GIA-DUTHAUsuaNS_13.3.2012 Thanh toan von ung trong nam 20109Ban gui KTNN)" xfId="4705"/>
    <cellStyle name="1_GIA-DUTHAUsuaNS_13.3.2012 Thanh toan von ung trong nam 20109Ban gui KTNN) 2" xfId="4706"/>
    <cellStyle name="1_GIA-DUTHAUsuaNS_13.3.2012 Thanh toan von ung trong nam 20109Ban gui KTNN) 2 2" xfId="4707"/>
    <cellStyle name="1_goi 1" xfId="4708"/>
    <cellStyle name="1_Hoi Song" xfId="4709"/>
    <cellStyle name="1_Hoi Song_Book1" xfId="4710"/>
    <cellStyle name="1_Kh ql62 (2010) 11-09" xfId="272"/>
    <cellStyle name="1_KH TPCP vung TNB (03-1-2012)" xfId="4711"/>
    <cellStyle name="1_Khung 2012" xfId="4712"/>
    <cellStyle name="1_KL km 0-km3+300 dieu chinh 4-2008" xfId="4713"/>
    <cellStyle name="1_KL km 0-km3+300 dieu chinh 4-2008 2" xfId="4714"/>
    <cellStyle name="1_KL km 0-km3+300 dieu chinh 4-2008 2 2" xfId="4715"/>
    <cellStyle name="1_KL km 0-km3+300 dieu chinh 4-2008_(13.3) Thanh toan von ung trong nam 2010" xfId="4716"/>
    <cellStyle name="1_KL km 0-km3+300 dieu chinh 4-2008_(13.3) Thanh toan von ung trong nam 2010 2" xfId="4717"/>
    <cellStyle name="1_KL km 0-km3+300 dieu chinh 4-2008_(13.3) Thanh toan von ung trong nam 2010 2 2" xfId="4718"/>
    <cellStyle name="1_KL km 0-km3+300 dieu chinh 4-2008_13.3.2012 Thanh toan von ung trong nam 20109Ban gui KTNN)" xfId="4719"/>
    <cellStyle name="1_KL km 0-km3+300 dieu chinh 4-2008_13.3.2012 Thanh toan von ung trong nam 20109Ban gui KTNN) 2" xfId="4720"/>
    <cellStyle name="1_KL km 0-km3+300 dieu chinh 4-2008_13.3.2012 Thanh toan von ung trong nam 20109Ban gui KTNN) 2 2" xfId="4721"/>
    <cellStyle name="1_KLg NhaVP" xfId="4722"/>
    <cellStyle name="1_KLNM 1303" xfId="4723"/>
    <cellStyle name="1_KlQdinhduyet" xfId="273"/>
    <cellStyle name="1_KlQdinhduyet_!1 1 bao cao giao KH ve HTCMT vung TNB   12-12-2011" xfId="4724"/>
    <cellStyle name="1_KlQdinhduyet_09.11.2011 Giai ngan 9 thang nam 2011" xfId="4725"/>
    <cellStyle name="1_KlQdinhduyet_Bieu4HTMT" xfId="4726"/>
    <cellStyle name="1_KlQdinhduyet_Bieu4HTMT_!1 1 bao cao giao KH ve HTCMT vung TNB   12-12-2011" xfId="4727"/>
    <cellStyle name="1_KlQdinhduyet_Bieu4HTMT_KH TPCP vung TNB (03-1-2012)" xfId="4728"/>
    <cellStyle name="1_KlQdinhduyet_Book1" xfId="4729"/>
    <cellStyle name="1_KlQdinhduyet_KH TPCP vung TNB (03-1-2012)" xfId="4730"/>
    <cellStyle name="1_KlQdinhduyet_PB1 -  Hop truc tinh uy" xfId="2199"/>
    <cellStyle name="1_KlQdinhduyet_Phu luc so 2 - NSTW  - Phuong an tinh toan theo huong dan cua Bo (khong bao gom bat thuong)" xfId="2200"/>
    <cellStyle name="1_KlQdinhduyet_PL 3 - Hop truc tinh uy" xfId="2201"/>
    <cellStyle name="1_KlQdinhduyet_PL3" xfId="274"/>
    <cellStyle name="1_KlQdinhduyet_PL4 - Hop truc tinh uy" xfId="2202"/>
    <cellStyle name="1_PL2- DK2014" xfId="275"/>
    <cellStyle name="1_Thong ke cong" xfId="4731"/>
    <cellStyle name="1_Thong ke cong_09.11.2011 Giai ngan 9 thang nam 2011" xfId="4732"/>
    <cellStyle name="1_thong ke giao dan sinh" xfId="4733"/>
    <cellStyle name="1_thong ke giao dan sinh_09.11.2011 Giai ngan 9 thang nam 2011" xfId="4734"/>
    <cellStyle name="1_TN - Ho tro khac 2011" xfId="276"/>
    <cellStyle name="1_TonghopKL_BOY-sual2" xfId="4735"/>
    <cellStyle name="1_TRUNG PMU 5" xfId="277"/>
    <cellStyle name="1_TRUNG PMU 5 2" xfId="4736"/>
    <cellStyle name="1_TRUNG PMU 5_Book1" xfId="4737"/>
    <cellStyle name="1_VatLieu 3 cau -NA" xfId="4738"/>
    <cellStyle name="1_ÿÿÿÿÿ" xfId="278"/>
    <cellStyle name="1_ÿÿÿÿÿ 2" xfId="279"/>
    <cellStyle name="1_ÿÿÿÿÿ 2 2" xfId="280"/>
    <cellStyle name="1_ÿÿÿÿÿ_Bieu tong hop nhu cau ung 2011 da chon loc -Mien nui" xfId="281"/>
    <cellStyle name="1_ÿÿÿÿÿ_Bieu tong hop nhu cau ung 2011 da chon loc -Mien nui 2" xfId="4739"/>
    <cellStyle name="1_ÿÿÿÿÿ_Book1" xfId="4740"/>
    <cellStyle name="1_ÿÿÿÿÿ_Book1_1" xfId="4741"/>
    <cellStyle name="1_ÿÿÿÿÿ_Book1_Book1" xfId="4742"/>
    <cellStyle name="1_ÿÿÿÿÿ_Kh ql62 (2010) 11-09" xfId="282"/>
    <cellStyle name="1_ÿÿÿÿÿ_Khung 2012" xfId="4743"/>
    <cellStyle name="1_ÿÿÿÿÿ_mau bieu doan giam sat 2010 (version 2)" xfId="4744"/>
    <cellStyle name="1_ÿÿÿÿÿ_tong hop TPCP" xfId="4745"/>
    <cellStyle name="_x0001_1¼„½(" xfId="2817"/>
    <cellStyle name="_x0001_1¼½(" xfId="2818"/>
    <cellStyle name="12.75" xfId="17297"/>
    <cellStyle name="123" xfId="283"/>
    <cellStyle name="123 2" xfId="2203"/>
    <cellStyle name="15" xfId="4746"/>
    <cellStyle name="18" xfId="284"/>
    <cellStyle name="18 10" xfId="4747"/>
    <cellStyle name="18 10 2" xfId="4748"/>
    <cellStyle name="18 10 2 2" xfId="4749"/>
    <cellStyle name="18 10 3" xfId="4750"/>
    <cellStyle name="18 10 3 2" xfId="4751"/>
    <cellStyle name="18 10 4" xfId="4752"/>
    <cellStyle name="18 10 4 2" xfId="4753"/>
    <cellStyle name="18 10 5" xfId="4754"/>
    <cellStyle name="18 10 5 2" xfId="4755"/>
    <cellStyle name="18 10 6" xfId="4756"/>
    <cellStyle name="18 11" xfId="4757"/>
    <cellStyle name="18 11 2" xfId="4758"/>
    <cellStyle name="18 11 2 2" xfId="4759"/>
    <cellStyle name="18 11 3" xfId="4760"/>
    <cellStyle name="18 11 3 2" xfId="4761"/>
    <cellStyle name="18 11 4" xfId="4762"/>
    <cellStyle name="18 11 4 2" xfId="4763"/>
    <cellStyle name="18 11 5" xfId="4764"/>
    <cellStyle name="18 11 5 2" xfId="4765"/>
    <cellStyle name="18 11 6" xfId="4766"/>
    <cellStyle name="18 12" xfId="4767"/>
    <cellStyle name="18 12 2" xfId="4768"/>
    <cellStyle name="18 12 2 2" xfId="4769"/>
    <cellStyle name="18 12 3" xfId="4770"/>
    <cellStyle name="18 12 3 2" xfId="4771"/>
    <cellStyle name="18 12 4" xfId="4772"/>
    <cellStyle name="18 12 4 2" xfId="4773"/>
    <cellStyle name="18 12 5" xfId="4774"/>
    <cellStyle name="18 12 5 2" xfId="4775"/>
    <cellStyle name="18 12 6" xfId="4776"/>
    <cellStyle name="18 13" xfId="4777"/>
    <cellStyle name="18 13 2" xfId="4778"/>
    <cellStyle name="18 13 2 2" xfId="4779"/>
    <cellStyle name="18 13 3" xfId="4780"/>
    <cellStyle name="18 13 3 2" xfId="4781"/>
    <cellStyle name="18 13 4" xfId="4782"/>
    <cellStyle name="18 13 4 2" xfId="4783"/>
    <cellStyle name="18 13 5" xfId="4784"/>
    <cellStyle name="18 13 5 2" xfId="4785"/>
    <cellStyle name="18 13 6" xfId="4786"/>
    <cellStyle name="18 14" xfId="4787"/>
    <cellStyle name="18 14 2" xfId="4788"/>
    <cellStyle name="18 14 2 2" xfId="4789"/>
    <cellStyle name="18 14 3" xfId="4790"/>
    <cellStyle name="18 14 3 2" xfId="4791"/>
    <cellStyle name="18 14 4" xfId="4792"/>
    <cellStyle name="18 14 4 2" xfId="4793"/>
    <cellStyle name="18 14 5" xfId="4794"/>
    <cellStyle name="18 14 5 2" xfId="4795"/>
    <cellStyle name="18 14 6" xfId="4796"/>
    <cellStyle name="18 15" xfId="4797"/>
    <cellStyle name="18 15 2" xfId="4798"/>
    <cellStyle name="18 15 2 2" xfId="4799"/>
    <cellStyle name="18 15 3" xfId="4800"/>
    <cellStyle name="18 15 3 2" xfId="4801"/>
    <cellStyle name="18 15 4" xfId="4802"/>
    <cellStyle name="18 15 4 2" xfId="4803"/>
    <cellStyle name="18 15 5" xfId="4804"/>
    <cellStyle name="18 15 5 2" xfId="4805"/>
    <cellStyle name="18 15 6" xfId="4806"/>
    <cellStyle name="18 16" xfId="4807"/>
    <cellStyle name="18 16 2" xfId="4808"/>
    <cellStyle name="18 16 2 2" xfId="4809"/>
    <cellStyle name="18 16 3" xfId="4810"/>
    <cellStyle name="18 16 3 2" xfId="4811"/>
    <cellStyle name="18 16 4" xfId="4812"/>
    <cellStyle name="18 16 4 2" xfId="4813"/>
    <cellStyle name="18 16 5" xfId="4814"/>
    <cellStyle name="18 16 5 2" xfId="4815"/>
    <cellStyle name="18 16 6" xfId="4816"/>
    <cellStyle name="18 17" xfId="4817"/>
    <cellStyle name="18 17 2" xfId="4818"/>
    <cellStyle name="18 17 2 2" xfId="4819"/>
    <cellStyle name="18 17 3" xfId="4820"/>
    <cellStyle name="18 17 3 2" xfId="4821"/>
    <cellStyle name="18 17 4" xfId="4822"/>
    <cellStyle name="18 17 4 2" xfId="4823"/>
    <cellStyle name="18 17 5" xfId="4824"/>
    <cellStyle name="18 17 5 2" xfId="4825"/>
    <cellStyle name="18 17 6" xfId="4826"/>
    <cellStyle name="18 18" xfId="4827"/>
    <cellStyle name="18 18 2" xfId="4828"/>
    <cellStyle name="18 18 2 2" xfId="4829"/>
    <cellStyle name="18 18 3" xfId="4830"/>
    <cellStyle name="18 18 3 2" xfId="4831"/>
    <cellStyle name="18 18 4" xfId="4832"/>
    <cellStyle name="18 18 4 2" xfId="4833"/>
    <cellStyle name="18 18 5" xfId="4834"/>
    <cellStyle name="18 18 5 2" xfId="4835"/>
    <cellStyle name="18 18 6" xfId="4836"/>
    <cellStyle name="18 19" xfId="4837"/>
    <cellStyle name="18 19 2" xfId="4838"/>
    <cellStyle name="18 19 2 2" xfId="4839"/>
    <cellStyle name="18 19 3" xfId="4840"/>
    <cellStyle name="18 19 3 2" xfId="4841"/>
    <cellStyle name="18 19 4" xfId="4842"/>
    <cellStyle name="18 19 4 2" xfId="4843"/>
    <cellStyle name="18 19 5" xfId="4844"/>
    <cellStyle name="18 19 5 2" xfId="4845"/>
    <cellStyle name="18 19 6" xfId="4846"/>
    <cellStyle name="18 2" xfId="2819"/>
    <cellStyle name="18 2 2" xfId="4847"/>
    <cellStyle name="18 2 2 2" xfId="4848"/>
    <cellStyle name="18 2 3" xfId="4849"/>
    <cellStyle name="18 2 3 2" xfId="4850"/>
    <cellStyle name="18 2 4" xfId="4851"/>
    <cellStyle name="18 2 4 2" xfId="4852"/>
    <cellStyle name="18 2 5" xfId="4853"/>
    <cellStyle name="18 2 5 2" xfId="4854"/>
    <cellStyle name="18 20" xfId="4855"/>
    <cellStyle name="18 20 2" xfId="4856"/>
    <cellStyle name="18 20 2 2" xfId="4857"/>
    <cellStyle name="18 20 3" xfId="4858"/>
    <cellStyle name="18 20 3 2" xfId="4859"/>
    <cellStyle name="18 20 4" xfId="4860"/>
    <cellStyle name="18 20 4 2" xfId="4861"/>
    <cellStyle name="18 20 5" xfId="4862"/>
    <cellStyle name="18 20 5 2" xfId="4863"/>
    <cellStyle name="18 20 6" xfId="4864"/>
    <cellStyle name="18 21" xfId="4865"/>
    <cellStyle name="18 21 2" xfId="4866"/>
    <cellStyle name="18 21 2 2" xfId="4867"/>
    <cellStyle name="18 21 3" xfId="4868"/>
    <cellStyle name="18 21 3 2" xfId="4869"/>
    <cellStyle name="18 21 4" xfId="4870"/>
    <cellStyle name="18 21 4 2" xfId="4871"/>
    <cellStyle name="18 21 5" xfId="4872"/>
    <cellStyle name="18 21 5 2" xfId="4873"/>
    <cellStyle name="18 21 6" xfId="4874"/>
    <cellStyle name="18 22" xfId="4875"/>
    <cellStyle name="18 22 2" xfId="4876"/>
    <cellStyle name="18 22 2 2" xfId="4877"/>
    <cellStyle name="18 22 3" xfId="4878"/>
    <cellStyle name="18 22 3 2" xfId="4879"/>
    <cellStyle name="18 22 4" xfId="4880"/>
    <cellStyle name="18 22 4 2" xfId="4881"/>
    <cellStyle name="18 22 5" xfId="4882"/>
    <cellStyle name="18 22 5 2" xfId="4883"/>
    <cellStyle name="18 22 6" xfId="4884"/>
    <cellStyle name="18 23" xfId="4885"/>
    <cellStyle name="18 23 2" xfId="4886"/>
    <cellStyle name="18 23 2 2" xfId="4887"/>
    <cellStyle name="18 23 3" xfId="4888"/>
    <cellStyle name="18 23 3 2" xfId="4889"/>
    <cellStyle name="18 23 4" xfId="4890"/>
    <cellStyle name="18 23 4 2" xfId="4891"/>
    <cellStyle name="18 23 5" xfId="4892"/>
    <cellStyle name="18 23 5 2" xfId="4893"/>
    <cellStyle name="18 23 6" xfId="4894"/>
    <cellStyle name="18 24" xfId="4895"/>
    <cellStyle name="18 24 2" xfId="4896"/>
    <cellStyle name="18 24 2 2" xfId="4897"/>
    <cellStyle name="18 24 3" xfId="4898"/>
    <cellStyle name="18 24 3 2" xfId="4899"/>
    <cellStyle name="18 24 4" xfId="4900"/>
    <cellStyle name="18 24 4 2" xfId="4901"/>
    <cellStyle name="18 24 5" xfId="4902"/>
    <cellStyle name="18 24 5 2" xfId="4903"/>
    <cellStyle name="18 24 6" xfId="4904"/>
    <cellStyle name="18 25" xfId="4905"/>
    <cellStyle name="18 25 2" xfId="4906"/>
    <cellStyle name="18 25 2 2" xfId="4907"/>
    <cellStyle name="18 25 3" xfId="4908"/>
    <cellStyle name="18 25 3 2" xfId="4909"/>
    <cellStyle name="18 25 4" xfId="4910"/>
    <cellStyle name="18 25 4 2" xfId="4911"/>
    <cellStyle name="18 25 5" xfId="4912"/>
    <cellStyle name="18 25 5 2" xfId="4913"/>
    <cellStyle name="18 25 6" xfId="4914"/>
    <cellStyle name="18 26" xfId="4915"/>
    <cellStyle name="18 26 2" xfId="4916"/>
    <cellStyle name="18 26 2 2" xfId="4917"/>
    <cellStyle name="18 26 3" xfId="4918"/>
    <cellStyle name="18 26 3 2" xfId="4919"/>
    <cellStyle name="18 26 4" xfId="4920"/>
    <cellStyle name="18 26 4 2" xfId="4921"/>
    <cellStyle name="18 26 5" xfId="4922"/>
    <cellStyle name="18 26 5 2" xfId="4923"/>
    <cellStyle name="18 26 6" xfId="4924"/>
    <cellStyle name="18 27" xfId="4925"/>
    <cellStyle name="18 27 2" xfId="4926"/>
    <cellStyle name="18 27 2 2" xfId="4927"/>
    <cellStyle name="18 27 3" xfId="4928"/>
    <cellStyle name="18 27 3 2" xfId="4929"/>
    <cellStyle name="18 27 4" xfId="4930"/>
    <cellStyle name="18 27 4 2" xfId="4931"/>
    <cellStyle name="18 27 5" xfId="4932"/>
    <cellStyle name="18 27 5 2" xfId="4933"/>
    <cellStyle name="18 27 6" xfId="4934"/>
    <cellStyle name="18 28" xfId="4935"/>
    <cellStyle name="18 28 2" xfId="4936"/>
    <cellStyle name="18 28 2 2" xfId="4937"/>
    <cellStyle name="18 28 3" xfId="4938"/>
    <cellStyle name="18 28 3 2" xfId="4939"/>
    <cellStyle name="18 28 4" xfId="4940"/>
    <cellStyle name="18 28 4 2" xfId="4941"/>
    <cellStyle name="18 28 5" xfId="4942"/>
    <cellStyle name="18 28 5 2" xfId="4943"/>
    <cellStyle name="18 28 6" xfId="4944"/>
    <cellStyle name="18 29" xfId="4945"/>
    <cellStyle name="18 29 2" xfId="4946"/>
    <cellStyle name="18 29 2 2" xfId="4947"/>
    <cellStyle name="18 29 3" xfId="4948"/>
    <cellStyle name="18 29 3 2" xfId="4949"/>
    <cellStyle name="18 29 4" xfId="4950"/>
    <cellStyle name="18 29 4 2" xfId="4951"/>
    <cellStyle name="18 29 5" xfId="4952"/>
    <cellStyle name="18 29 5 2" xfId="4953"/>
    <cellStyle name="18 29 6" xfId="4954"/>
    <cellStyle name="18 3" xfId="4955"/>
    <cellStyle name="18 3 2" xfId="4956"/>
    <cellStyle name="18 3 2 2" xfId="4957"/>
    <cellStyle name="18 3 3" xfId="4958"/>
    <cellStyle name="18 3 3 2" xfId="4959"/>
    <cellStyle name="18 3 4" xfId="4960"/>
    <cellStyle name="18 3 4 2" xfId="4961"/>
    <cellStyle name="18 3 5" xfId="4962"/>
    <cellStyle name="18 3 5 2" xfId="4963"/>
    <cellStyle name="18 3 6" xfId="4964"/>
    <cellStyle name="18 30" xfId="4965"/>
    <cellStyle name="18 30 2" xfId="4966"/>
    <cellStyle name="18 30 2 2" xfId="4967"/>
    <cellStyle name="18 30 3" xfId="4968"/>
    <cellStyle name="18 30 3 2" xfId="4969"/>
    <cellStyle name="18 30 4" xfId="4970"/>
    <cellStyle name="18 30 4 2" xfId="4971"/>
    <cellStyle name="18 30 5" xfId="4972"/>
    <cellStyle name="18 30 5 2" xfId="4973"/>
    <cellStyle name="18 30 6" xfId="4974"/>
    <cellStyle name="18 31" xfId="4975"/>
    <cellStyle name="18 31 2" xfId="4976"/>
    <cellStyle name="18 31 2 2" xfId="4977"/>
    <cellStyle name="18 31 3" xfId="4978"/>
    <cellStyle name="18 31 3 2" xfId="4979"/>
    <cellStyle name="18 31 4" xfId="4980"/>
    <cellStyle name="18 31 4 2" xfId="4981"/>
    <cellStyle name="18 31 5" xfId="4982"/>
    <cellStyle name="18 31 5 2" xfId="4983"/>
    <cellStyle name="18 31 6" xfId="4984"/>
    <cellStyle name="18 32" xfId="4985"/>
    <cellStyle name="18 32 2" xfId="4986"/>
    <cellStyle name="18 32 2 2" xfId="4987"/>
    <cellStyle name="18 32 3" xfId="4988"/>
    <cellStyle name="18 32 3 2" xfId="4989"/>
    <cellStyle name="18 32 4" xfId="4990"/>
    <cellStyle name="18 32 4 2" xfId="4991"/>
    <cellStyle name="18 32 5" xfId="4992"/>
    <cellStyle name="18 32 5 2" xfId="4993"/>
    <cellStyle name="18 32 6" xfId="4994"/>
    <cellStyle name="18 33" xfId="4995"/>
    <cellStyle name="18 33 2" xfId="4996"/>
    <cellStyle name="18 33 2 2" xfId="4997"/>
    <cellStyle name="18 33 3" xfId="4998"/>
    <cellStyle name="18 33 3 2" xfId="4999"/>
    <cellStyle name="18 33 4" xfId="5000"/>
    <cellStyle name="18 33 4 2" xfId="5001"/>
    <cellStyle name="18 33 5" xfId="5002"/>
    <cellStyle name="18 33 5 2" xfId="5003"/>
    <cellStyle name="18 33 6" xfId="5004"/>
    <cellStyle name="18 34" xfId="5005"/>
    <cellStyle name="18 34 2" xfId="5006"/>
    <cellStyle name="18 34 2 2" xfId="5007"/>
    <cellStyle name="18 34 3" xfId="5008"/>
    <cellStyle name="18 34 3 2" xfId="5009"/>
    <cellStyle name="18 34 4" xfId="5010"/>
    <cellStyle name="18 34 4 2" xfId="5011"/>
    <cellStyle name="18 34 5" xfId="5012"/>
    <cellStyle name="18 34 5 2" xfId="5013"/>
    <cellStyle name="18 34 6" xfId="5014"/>
    <cellStyle name="18 35" xfId="5015"/>
    <cellStyle name="18 35 2" xfId="5016"/>
    <cellStyle name="18 35 2 2" xfId="5017"/>
    <cellStyle name="18 35 3" xfId="5018"/>
    <cellStyle name="18 35 3 2" xfId="5019"/>
    <cellStyle name="18 35 4" xfId="5020"/>
    <cellStyle name="18 35 4 2" xfId="5021"/>
    <cellStyle name="18 35 5" xfId="5022"/>
    <cellStyle name="18 35 5 2" xfId="5023"/>
    <cellStyle name="18 35 6" xfId="5024"/>
    <cellStyle name="18 36" xfId="5025"/>
    <cellStyle name="18 36 2" xfId="5026"/>
    <cellStyle name="18 36 2 2" xfId="5027"/>
    <cellStyle name="18 36 3" xfId="5028"/>
    <cellStyle name="18 36 3 2" xfId="5029"/>
    <cellStyle name="18 36 4" xfId="5030"/>
    <cellStyle name="18 36 4 2" xfId="5031"/>
    <cellStyle name="18 36 5" xfId="5032"/>
    <cellStyle name="18 36 5 2" xfId="5033"/>
    <cellStyle name="18 36 6" xfId="5034"/>
    <cellStyle name="18 37" xfId="5035"/>
    <cellStyle name="18 37 2" xfId="5036"/>
    <cellStyle name="18 37 2 2" xfId="5037"/>
    <cellStyle name="18 37 3" xfId="5038"/>
    <cellStyle name="18 37 3 2" xfId="5039"/>
    <cellStyle name="18 37 4" xfId="5040"/>
    <cellStyle name="18 37 4 2" xfId="5041"/>
    <cellStyle name="18 37 5" xfId="5042"/>
    <cellStyle name="18 37 5 2" xfId="5043"/>
    <cellStyle name="18 37 6" xfId="5044"/>
    <cellStyle name="18 38" xfId="5045"/>
    <cellStyle name="18 38 2" xfId="5046"/>
    <cellStyle name="18 38 2 2" xfId="5047"/>
    <cellStyle name="18 38 3" xfId="5048"/>
    <cellStyle name="18 38 3 2" xfId="5049"/>
    <cellStyle name="18 38 4" xfId="5050"/>
    <cellStyle name="18 38 4 2" xfId="5051"/>
    <cellStyle name="18 38 5" xfId="5052"/>
    <cellStyle name="18 38 5 2" xfId="5053"/>
    <cellStyle name="18 38 6" xfId="5054"/>
    <cellStyle name="18 39" xfId="5055"/>
    <cellStyle name="18 39 2" xfId="5056"/>
    <cellStyle name="18 39 2 2" xfId="5057"/>
    <cellStyle name="18 39 3" xfId="5058"/>
    <cellStyle name="18 39 3 2" xfId="5059"/>
    <cellStyle name="18 39 4" xfId="5060"/>
    <cellStyle name="18 39 4 2" xfId="5061"/>
    <cellStyle name="18 39 5" xfId="5062"/>
    <cellStyle name="18 39 5 2" xfId="5063"/>
    <cellStyle name="18 39 6" xfId="5064"/>
    <cellStyle name="18 4" xfId="5065"/>
    <cellStyle name="18 4 2" xfId="5066"/>
    <cellStyle name="18 4 2 2" xfId="5067"/>
    <cellStyle name="18 4 3" xfId="5068"/>
    <cellStyle name="18 4 3 2" xfId="5069"/>
    <cellStyle name="18 4 4" xfId="5070"/>
    <cellStyle name="18 4 4 2" xfId="5071"/>
    <cellStyle name="18 4 5" xfId="5072"/>
    <cellStyle name="18 4 5 2" xfId="5073"/>
    <cellStyle name="18 4 6" xfId="5074"/>
    <cellStyle name="18 40" xfId="5075"/>
    <cellStyle name="18 40 2" xfId="5076"/>
    <cellStyle name="18 40 2 2" xfId="5077"/>
    <cellStyle name="18 40 3" xfId="5078"/>
    <cellStyle name="18 40 3 2" xfId="5079"/>
    <cellStyle name="18 40 4" xfId="5080"/>
    <cellStyle name="18 40 4 2" xfId="5081"/>
    <cellStyle name="18 40 5" xfId="5082"/>
    <cellStyle name="18 40 5 2" xfId="5083"/>
    <cellStyle name="18 40 6" xfId="5084"/>
    <cellStyle name="18 41" xfId="5085"/>
    <cellStyle name="18 41 2" xfId="5086"/>
    <cellStyle name="18 41 2 2" xfId="5087"/>
    <cellStyle name="18 41 3" xfId="5088"/>
    <cellStyle name="18 41 3 2" xfId="5089"/>
    <cellStyle name="18 41 4" xfId="5090"/>
    <cellStyle name="18 41 4 2" xfId="5091"/>
    <cellStyle name="18 41 5" xfId="5092"/>
    <cellStyle name="18 41 5 2" xfId="5093"/>
    <cellStyle name="18 41 6" xfId="5094"/>
    <cellStyle name="18 42" xfId="5095"/>
    <cellStyle name="18 42 2" xfId="5096"/>
    <cellStyle name="18 42 2 2" xfId="5097"/>
    <cellStyle name="18 42 3" xfId="5098"/>
    <cellStyle name="18 42 3 2" xfId="5099"/>
    <cellStyle name="18 42 4" xfId="5100"/>
    <cellStyle name="18 42 4 2" xfId="5101"/>
    <cellStyle name="18 42 5" xfId="5102"/>
    <cellStyle name="18 42 5 2" xfId="5103"/>
    <cellStyle name="18 42 6" xfId="5104"/>
    <cellStyle name="18 43" xfId="5105"/>
    <cellStyle name="18 43 2" xfId="5106"/>
    <cellStyle name="18 43 2 2" xfId="5107"/>
    <cellStyle name="18 43 3" xfId="5108"/>
    <cellStyle name="18 43 3 2" xfId="5109"/>
    <cellStyle name="18 43 4" xfId="5110"/>
    <cellStyle name="18 43 4 2" xfId="5111"/>
    <cellStyle name="18 43 5" xfId="5112"/>
    <cellStyle name="18 43 5 2" xfId="5113"/>
    <cellStyle name="18 43 6" xfId="5114"/>
    <cellStyle name="18 44" xfId="5115"/>
    <cellStyle name="18 44 2" xfId="5116"/>
    <cellStyle name="18 44 2 2" xfId="5117"/>
    <cellStyle name="18 44 3" xfId="5118"/>
    <cellStyle name="18 44 3 2" xfId="5119"/>
    <cellStyle name="18 44 4" xfId="5120"/>
    <cellStyle name="18 44 4 2" xfId="5121"/>
    <cellStyle name="18 44 5" xfId="5122"/>
    <cellStyle name="18 44 5 2" xfId="5123"/>
    <cellStyle name="18 44 6" xfId="5124"/>
    <cellStyle name="18 45" xfId="5125"/>
    <cellStyle name="18 45 2" xfId="5126"/>
    <cellStyle name="18 45 2 2" xfId="5127"/>
    <cellStyle name="18 45 3" xfId="5128"/>
    <cellStyle name="18 45 3 2" xfId="5129"/>
    <cellStyle name="18 45 4" xfId="5130"/>
    <cellStyle name="18 45 4 2" xfId="5131"/>
    <cellStyle name="18 45 5" xfId="5132"/>
    <cellStyle name="18 45 5 2" xfId="5133"/>
    <cellStyle name="18 45 6" xfId="5134"/>
    <cellStyle name="18 46" xfId="5135"/>
    <cellStyle name="18 46 2" xfId="5136"/>
    <cellStyle name="18 46 2 2" xfId="5137"/>
    <cellStyle name="18 46 3" xfId="5138"/>
    <cellStyle name="18 46 3 2" xfId="5139"/>
    <cellStyle name="18 46 4" xfId="5140"/>
    <cellStyle name="18 46 4 2" xfId="5141"/>
    <cellStyle name="18 46 5" xfId="5142"/>
    <cellStyle name="18 46 5 2" xfId="5143"/>
    <cellStyle name="18 46 6" xfId="5144"/>
    <cellStyle name="18 47" xfId="5145"/>
    <cellStyle name="18 47 2" xfId="5146"/>
    <cellStyle name="18 47 2 2" xfId="5147"/>
    <cellStyle name="18 47 3" xfId="5148"/>
    <cellStyle name="18 47 3 2" xfId="5149"/>
    <cellStyle name="18 47 4" xfId="5150"/>
    <cellStyle name="18 47 4 2" xfId="5151"/>
    <cellStyle name="18 47 5" xfId="5152"/>
    <cellStyle name="18 47 5 2" xfId="5153"/>
    <cellStyle name="18 47 6" xfId="5154"/>
    <cellStyle name="18 48" xfId="5155"/>
    <cellStyle name="18 48 2" xfId="5156"/>
    <cellStyle name="18 48 2 2" xfId="5157"/>
    <cellStyle name="18 48 3" xfId="5158"/>
    <cellStyle name="18 48 3 2" xfId="5159"/>
    <cellStyle name="18 48 4" xfId="5160"/>
    <cellStyle name="18 48 4 2" xfId="5161"/>
    <cellStyle name="18 48 5" xfId="5162"/>
    <cellStyle name="18 48 5 2" xfId="5163"/>
    <cellStyle name="18 48 6" xfId="5164"/>
    <cellStyle name="18 49" xfId="5165"/>
    <cellStyle name="18 49 2" xfId="5166"/>
    <cellStyle name="18 49 2 2" xfId="5167"/>
    <cellStyle name="18 49 3" xfId="5168"/>
    <cellStyle name="18 49 3 2" xfId="5169"/>
    <cellStyle name="18 49 4" xfId="5170"/>
    <cellStyle name="18 49 4 2" xfId="5171"/>
    <cellStyle name="18 49 5" xfId="5172"/>
    <cellStyle name="18 49 5 2" xfId="5173"/>
    <cellStyle name="18 49 6" xfId="5174"/>
    <cellStyle name="18 5" xfId="5175"/>
    <cellStyle name="18 5 2" xfId="5176"/>
    <cellStyle name="18 5 2 2" xfId="5177"/>
    <cellStyle name="18 5 3" xfId="5178"/>
    <cellStyle name="18 5 3 2" xfId="5179"/>
    <cellStyle name="18 5 4" xfId="5180"/>
    <cellStyle name="18 5 4 2" xfId="5181"/>
    <cellStyle name="18 5 5" xfId="5182"/>
    <cellStyle name="18 5 5 2" xfId="5183"/>
    <cellStyle name="18 5 6" xfId="5184"/>
    <cellStyle name="18 50" xfId="5185"/>
    <cellStyle name="18 50 2" xfId="5186"/>
    <cellStyle name="18 50 2 2" xfId="5187"/>
    <cellStyle name="18 50 3" xfId="5188"/>
    <cellStyle name="18 50 3 2" xfId="5189"/>
    <cellStyle name="18 50 4" xfId="5190"/>
    <cellStyle name="18 50 4 2" xfId="5191"/>
    <cellStyle name="18 50 5" xfId="5192"/>
    <cellStyle name="18 50 5 2" xfId="5193"/>
    <cellStyle name="18 50 6" xfId="5194"/>
    <cellStyle name="18 51" xfId="5195"/>
    <cellStyle name="18 51 2" xfId="5196"/>
    <cellStyle name="18 51 2 2" xfId="5197"/>
    <cellStyle name="18 51 3" xfId="5198"/>
    <cellStyle name="18 51 3 2" xfId="5199"/>
    <cellStyle name="18 51 4" xfId="5200"/>
    <cellStyle name="18 51 4 2" xfId="5201"/>
    <cellStyle name="18 51 5" xfId="5202"/>
    <cellStyle name="18 51 5 2" xfId="5203"/>
    <cellStyle name="18 51 6" xfId="5204"/>
    <cellStyle name="18 52" xfId="5205"/>
    <cellStyle name="18 52 2" xfId="5206"/>
    <cellStyle name="18 52 2 2" xfId="5207"/>
    <cellStyle name="18 52 3" xfId="5208"/>
    <cellStyle name="18 52 3 2" xfId="5209"/>
    <cellStyle name="18 52 4" xfId="5210"/>
    <cellStyle name="18 52 4 2" xfId="5211"/>
    <cellStyle name="18 52 5" xfId="5212"/>
    <cellStyle name="18 52 5 2" xfId="5213"/>
    <cellStyle name="18 52 6" xfId="5214"/>
    <cellStyle name="18 53" xfId="5215"/>
    <cellStyle name="18 53 2" xfId="5216"/>
    <cellStyle name="18 53 2 2" xfId="5217"/>
    <cellStyle name="18 53 3" xfId="5218"/>
    <cellStyle name="18 53 3 2" xfId="5219"/>
    <cellStyle name="18 53 4" xfId="5220"/>
    <cellStyle name="18 53 4 2" xfId="5221"/>
    <cellStyle name="18 53 5" xfId="5222"/>
    <cellStyle name="18 53 5 2" xfId="5223"/>
    <cellStyle name="18 53 6" xfId="5224"/>
    <cellStyle name="18 54" xfId="5225"/>
    <cellStyle name="18 54 2" xfId="5226"/>
    <cellStyle name="18 54 2 2" xfId="5227"/>
    <cellStyle name="18 54 3" xfId="5228"/>
    <cellStyle name="18 54 3 2" xfId="5229"/>
    <cellStyle name="18 54 4" xfId="5230"/>
    <cellStyle name="18 54 4 2" xfId="5231"/>
    <cellStyle name="18 54 5" xfId="5232"/>
    <cellStyle name="18 54 5 2" xfId="5233"/>
    <cellStyle name="18 54 6" xfId="5234"/>
    <cellStyle name="18 55" xfId="5235"/>
    <cellStyle name="18 55 2" xfId="5236"/>
    <cellStyle name="18 55 2 2" xfId="5237"/>
    <cellStyle name="18 55 3" xfId="5238"/>
    <cellStyle name="18 55 3 2" xfId="5239"/>
    <cellStyle name="18 55 4" xfId="5240"/>
    <cellStyle name="18 55 4 2" xfId="5241"/>
    <cellStyle name="18 55 5" xfId="5242"/>
    <cellStyle name="18 55 5 2" xfId="5243"/>
    <cellStyle name="18 55 6" xfId="5244"/>
    <cellStyle name="18 56" xfId="5245"/>
    <cellStyle name="18 56 2" xfId="5246"/>
    <cellStyle name="18 56 2 2" xfId="5247"/>
    <cellStyle name="18 56 3" xfId="5248"/>
    <cellStyle name="18 56 3 2" xfId="5249"/>
    <cellStyle name="18 56 4" xfId="5250"/>
    <cellStyle name="18 56 4 2" xfId="5251"/>
    <cellStyle name="18 56 5" xfId="5252"/>
    <cellStyle name="18 56 5 2" xfId="5253"/>
    <cellStyle name="18 56 6" xfId="5254"/>
    <cellStyle name="18 57" xfId="5255"/>
    <cellStyle name="18 57 2" xfId="5256"/>
    <cellStyle name="18 57 2 2" xfId="5257"/>
    <cellStyle name="18 57 3" xfId="5258"/>
    <cellStyle name="18 57 3 2" xfId="5259"/>
    <cellStyle name="18 57 4" xfId="5260"/>
    <cellStyle name="18 57 4 2" xfId="5261"/>
    <cellStyle name="18 57 5" xfId="5262"/>
    <cellStyle name="18 57 5 2" xfId="5263"/>
    <cellStyle name="18 57 6" xfId="5264"/>
    <cellStyle name="18 58" xfId="5265"/>
    <cellStyle name="18 58 2" xfId="5266"/>
    <cellStyle name="18 58 2 2" xfId="5267"/>
    <cellStyle name="18 58 3" xfId="5268"/>
    <cellStyle name="18 58 3 2" xfId="5269"/>
    <cellStyle name="18 58 4" xfId="5270"/>
    <cellStyle name="18 58 4 2" xfId="5271"/>
    <cellStyle name="18 58 5" xfId="5272"/>
    <cellStyle name="18 58 5 2" xfId="5273"/>
    <cellStyle name="18 58 6" xfId="5274"/>
    <cellStyle name="18 59" xfId="5275"/>
    <cellStyle name="18 59 2" xfId="5276"/>
    <cellStyle name="18 59 2 2" xfId="5277"/>
    <cellStyle name="18 59 3" xfId="5278"/>
    <cellStyle name="18 59 3 2" xfId="5279"/>
    <cellStyle name="18 59 4" xfId="5280"/>
    <cellStyle name="18 59 4 2" xfId="5281"/>
    <cellStyle name="18 59 5" xfId="5282"/>
    <cellStyle name="18 59 5 2" xfId="5283"/>
    <cellStyle name="18 59 6" xfId="5284"/>
    <cellStyle name="18 6" xfId="5285"/>
    <cellStyle name="18 6 2" xfId="5286"/>
    <cellStyle name="18 6 2 2" xfId="5287"/>
    <cellStyle name="18 6 3" xfId="5288"/>
    <cellStyle name="18 6 3 2" xfId="5289"/>
    <cellStyle name="18 6 4" xfId="5290"/>
    <cellStyle name="18 6 4 2" xfId="5291"/>
    <cellStyle name="18 6 5" xfId="5292"/>
    <cellStyle name="18 6 5 2" xfId="5293"/>
    <cellStyle name="18 6 6" xfId="5294"/>
    <cellStyle name="18 60" xfId="5295"/>
    <cellStyle name="18 60 2" xfId="5296"/>
    <cellStyle name="18 60 2 2" xfId="5297"/>
    <cellStyle name="18 60 3" xfId="5298"/>
    <cellStyle name="18 60 3 2" xfId="5299"/>
    <cellStyle name="18 60 4" xfId="5300"/>
    <cellStyle name="18 60 4 2" xfId="5301"/>
    <cellStyle name="18 60 5" xfId="5302"/>
    <cellStyle name="18 60 5 2" xfId="5303"/>
    <cellStyle name="18 60 6" xfId="5304"/>
    <cellStyle name="18 61" xfId="5305"/>
    <cellStyle name="18 61 2" xfId="5306"/>
    <cellStyle name="18 61 2 2" xfId="5307"/>
    <cellStyle name="18 61 3" xfId="5308"/>
    <cellStyle name="18 61 3 2" xfId="5309"/>
    <cellStyle name="18 61 4" xfId="5310"/>
    <cellStyle name="18 61 4 2" xfId="5311"/>
    <cellStyle name="18 61 5" xfId="5312"/>
    <cellStyle name="18 61 5 2" xfId="5313"/>
    <cellStyle name="18 61 6" xfId="5314"/>
    <cellStyle name="18 62" xfId="5315"/>
    <cellStyle name="18 62 2" xfId="5316"/>
    <cellStyle name="18 62 2 2" xfId="5317"/>
    <cellStyle name="18 62 3" xfId="5318"/>
    <cellStyle name="18 62 3 2" xfId="5319"/>
    <cellStyle name="18 62 4" xfId="5320"/>
    <cellStyle name="18 62 4 2" xfId="5321"/>
    <cellStyle name="18 62 5" xfId="5322"/>
    <cellStyle name="18 62 5 2" xfId="5323"/>
    <cellStyle name="18 62 6" xfId="5324"/>
    <cellStyle name="18 63" xfId="5325"/>
    <cellStyle name="18 63 2" xfId="5326"/>
    <cellStyle name="18 63 2 2" xfId="5327"/>
    <cellStyle name="18 63 3" xfId="5328"/>
    <cellStyle name="18 63 3 2" xfId="5329"/>
    <cellStyle name="18 63 4" xfId="5330"/>
    <cellStyle name="18 63 4 2" xfId="5331"/>
    <cellStyle name="18 63 5" xfId="5332"/>
    <cellStyle name="18 63 5 2" xfId="5333"/>
    <cellStyle name="18 63 6" xfId="5334"/>
    <cellStyle name="18 64" xfId="5335"/>
    <cellStyle name="18 64 2" xfId="5336"/>
    <cellStyle name="18 64 2 2" xfId="5337"/>
    <cellStyle name="18 64 3" xfId="5338"/>
    <cellStyle name="18 64 3 2" xfId="5339"/>
    <cellStyle name="18 64 4" xfId="5340"/>
    <cellStyle name="18 64 4 2" xfId="5341"/>
    <cellStyle name="18 64 5" xfId="5342"/>
    <cellStyle name="18 64 5 2" xfId="5343"/>
    <cellStyle name="18 64 6" xfId="5344"/>
    <cellStyle name="18 65" xfId="5345"/>
    <cellStyle name="18 65 2" xfId="5346"/>
    <cellStyle name="18 65 2 2" xfId="5347"/>
    <cellStyle name="18 65 3" xfId="5348"/>
    <cellStyle name="18 65 3 2" xfId="5349"/>
    <cellStyle name="18 65 4" xfId="5350"/>
    <cellStyle name="18 65 4 2" xfId="5351"/>
    <cellStyle name="18 65 5" xfId="5352"/>
    <cellStyle name="18 65 5 2" xfId="5353"/>
    <cellStyle name="18 65 6" xfId="5354"/>
    <cellStyle name="18 66" xfId="5355"/>
    <cellStyle name="18 66 2" xfId="5356"/>
    <cellStyle name="18 66 2 2" xfId="5357"/>
    <cellStyle name="18 66 3" xfId="5358"/>
    <cellStyle name="18 66 3 2" xfId="5359"/>
    <cellStyle name="18 66 4" xfId="5360"/>
    <cellStyle name="18 66 4 2" xfId="5361"/>
    <cellStyle name="18 66 5" xfId="5362"/>
    <cellStyle name="18 66 5 2" xfId="5363"/>
    <cellStyle name="18 66 6" xfId="5364"/>
    <cellStyle name="18 67" xfId="5365"/>
    <cellStyle name="18 67 2" xfId="5366"/>
    <cellStyle name="18 67 2 2" xfId="5367"/>
    <cellStyle name="18 67 3" xfId="5368"/>
    <cellStyle name="18 67 3 2" xfId="5369"/>
    <cellStyle name="18 67 4" xfId="5370"/>
    <cellStyle name="18 67 4 2" xfId="5371"/>
    <cellStyle name="18 67 5" xfId="5372"/>
    <cellStyle name="18 67 5 2" xfId="5373"/>
    <cellStyle name="18 67 6" xfId="5374"/>
    <cellStyle name="18 68" xfId="5375"/>
    <cellStyle name="18 68 2" xfId="5376"/>
    <cellStyle name="18 68 2 2" xfId="5377"/>
    <cellStyle name="18 68 3" xfId="5378"/>
    <cellStyle name="18 68 3 2" xfId="5379"/>
    <cellStyle name="18 68 4" xfId="5380"/>
    <cellStyle name="18 68 4 2" xfId="5381"/>
    <cellStyle name="18 68 5" xfId="5382"/>
    <cellStyle name="18 68 5 2" xfId="5383"/>
    <cellStyle name="18 68 6" xfId="5384"/>
    <cellStyle name="18 69" xfId="5385"/>
    <cellStyle name="18 69 2" xfId="5386"/>
    <cellStyle name="18 69 2 2" xfId="5387"/>
    <cellStyle name="18 69 3" xfId="5388"/>
    <cellStyle name="18 69 3 2" xfId="5389"/>
    <cellStyle name="18 69 4" xfId="5390"/>
    <cellStyle name="18 69 4 2" xfId="5391"/>
    <cellStyle name="18 69 5" xfId="5392"/>
    <cellStyle name="18 69 5 2" xfId="5393"/>
    <cellStyle name="18 69 6" xfId="5394"/>
    <cellStyle name="18 7" xfId="5395"/>
    <cellStyle name="18 7 2" xfId="5396"/>
    <cellStyle name="18 7 2 2" xfId="5397"/>
    <cellStyle name="18 7 3" xfId="5398"/>
    <cellStyle name="18 7 3 2" xfId="5399"/>
    <cellStyle name="18 7 4" xfId="5400"/>
    <cellStyle name="18 7 4 2" xfId="5401"/>
    <cellStyle name="18 7 5" xfId="5402"/>
    <cellStyle name="18 7 5 2" xfId="5403"/>
    <cellStyle name="18 7 6" xfId="5404"/>
    <cellStyle name="18 70" xfId="5405"/>
    <cellStyle name="18 70 2" xfId="5406"/>
    <cellStyle name="18 70 2 2" xfId="5407"/>
    <cellStyle name="18 8" xfId="5408"/>
    <cellStyle name="18 8 2" xfId="5409"/>
    <cellStyle name="18 8 2 2" xfId="5410"/>
    <cellStyle name="18 8 3" xfId="5411"/>
    <cellStyle name="18 8 3 2" xfId="5412"/>
    <cellStyle name="18 8 4" xfId="5413"/>
    <cellStyle name="18 8 4 2" xfId="5414"/>
    <cellStyle name="18 8 5" xfId="5415"/>
    <cellStyle name="18 8 5 2" xfId="5416"/>
    <cellStyle name="18 8 6" xfId="5417"/>
    <cellStyle name="18 9" xfId="5418"/>
    <cellStyle name="18 9 2" xfId="5419"/>
    <cellStyle name="18 9 2 2" xfId="5420"/>
    <cellStyle name="18 9 3" xfId="5421"/>
    <cellStyle name="18 9 3 2" xfId="5422"/>
    <cellStyle name="18 9 4" xfId="5423"/>
    <cellStyle name="18 9 4 2" xfId="5424"/>
    <cellStyle name="18 9 5" xfId="5425"/>
    <cellStyle name="18 9 5 2" xfId="5426"/>
    <cellStyle name="18 9 6" xfId="5427"/>
    <cellStyle name="¹éºÐÀ²_      " xfId="285"/>
    <cellStyle name="2" xfId="286"/>
    <cellStyle name="2 2" xfId="287"/>
    <cellStyle name="2 2 2" xfId="288"/>
    <cellStyle name="2_7 noi 48 goi C5 9 vi na" xfId="5428"/>
    <cellStyle name="2_7 noi 48 goi C5 9 vi na_09.11.2011 Giai ngan 9 thang nam 2011" xfId="5429"/>
    <cellStyle name="2_Book1" xfId="289"/>
    <cellStyle name="2_Book1 2" xfId="2820"/>
    <cellStyle name="2_Book1_1" xfId="290"/>
    <cellStyle name="2_Book1_1_!1 1 bao cao giao KH ve HTCMT vung TNB   12-12-2011" xfId="5430"/>
    <cellStyle name="2_Book1_1_09.11.2011 Giai ngan 9 thang nam 2011" xfId="5431"/>
    <cellStyle name="2_Book1_1_Bieu4HTMT" xfId="5432"/>
    <cellStyle name="2_Book1_1_Bieu4HTMT_!1 1 bao cao giao KH ve HTCMT vung TNB   12-12-2011" xfId="5433"/>
    <cellStyle name="2_Book1_1_Bieu4HTMT_KH TPCP vung TNB (03-1-2012)" xfId="5434"/>
    <cellStyle name="2_Book1_1_Book1" xfId="5435"/>
    <cellStyle name="2_Book1_1_KH TPCP vung TNB (03-1-2012)" xfId="5436"/>
    <cellStyle name="2_Book1_1_PB1 -  Hop truc tinh uy" xfId="2204"/>
    <cellStyle name="2_Book1_1_Phu luc so 2 - NSTW  - Phuong an tinh toan theo huong dan cua Bo (khong bao gom bat thuong)" xfId="2205"/>
    <cellStyle name="2_Book1_1_PL 3 - Hop truc tinh uy" xfId="2206"/>
    <cellStyle name="2_Book1_1_PL3" xfId="291"/>
    <cellStyle name="2_Book1_1_PL4 - Hop truc tinh uy" xfId="2207"/>
    <cellStyle name="2_Book1_2" xfId="5437"/>
    <cellStyle name="2_Book1_Book1" xfId="5438"/>
    <cellStyle name="2_Cau thuy dien Ban La (Cu Anh)" xfId="292"/>
    <cellStyle name="2_Cau thuy dien Ban La (Cu Anh)_!1 1 bao cao giao KH ve HTCMT vung TNB   12-12-2011" xfId="5439"/>
    <cellStyle name="2_Cau thuy dien Ban La (Cu Anh)_09.11.2011 Giai ngan 9 thang nam 2011" xfId="5440"/>
    <cellStyle name="2_Cau thuy dien Ban La (Cu Anh)_11 huyen men nui" xfId="293"/>
    <cellStyle name="2_Cau thuy dien Ban La (Cu Anh)_Bieu4HTMT" xfId="5441"/>
    <cellStyle name="2_Cau thuy dien Ban La (Cu Anh)_Bieu4HTMT_!1 1 bao cao giao KH ve HTCMT vung TNB   12-12-2011" xfId="5442"/>
    <cellStyle name="2_Cau thuy dien Ban La (Cu Anh)_Bieu4HTMT_KH TPCP vung TNB (03-1-2012)" xfId="5443"/>
    <cellStyle name="2_Cau thuy dien Ban La (Cu Anh)_Book1" xfId="5444"/>
    <cellStyle name="2_Cau thuy dien Ban La (Cu Anh)_Chi tieu DV KHHGD 2017" xfId="294"/>
    <cellStyle name="2_Cau thuy dien Ban La (Cu Anh)_KH TPCP vung TNB (03-1-2012)" xfId="5445"/>
    <cellStyle name="2_Cau thuy dien Ban La (Cu Anh)_PB1 -  Hop truc tinh uy" xfId="2208"/>
    <cellStyle name="2_Cau thuy dien Ban La (Cu Anh)_Phu luc so 2 - NSTW  - Phuong an tinh toan theo huong dan cua Bo (khong bao gom bat thuong)" xfId="2209"/>
    <cellStyle name="2_Cau thuy dien Ban La (Cu Anh)_PL 3 - Hop truc tinh uy" xfId="2210"/>
    <cellStyle name="2_Cau thuy dien Ban La (Cu Anh)_PL3" xfId="295"/>
    <cellStyle name="2_Cau thuy dien Ban La (Cu Anh)_PL4 - Hop truc tinh uy" xfId="2211"/>
    <cellStyle name="2_DT KT ngay 10-9-2005" xfId="5446"/>
    <cellStyle name="2_Dtdchinh2397" xfId="296"/>
    <cellStyle name="2_Dtdchinh2397_09.11.2011 Giai ngan 9 thang nam 2011" xfId="5447"/>
    <cellStyle name="2_DTXL goi 11(20-9-05)" xfId="5448"/>
    <cellStyle name="2_Du toan (5 - 04 - 2004)" xfId="5449"/>
    <cellStyle name="2_Du toan 558 (Km17+508.12 - Km 22)" xfId="297"/>
    <cellStyle name="2_Du toan 558 (Km17+508.12 - Km 22)_!1 1 bao cao giao KH ve HTCMT vung TNB   12-12-2011" xfId="5450"/>
    <cellStyle name="2_Du toan 558 (Km17+508.12 - Km 22)_09.11.2011 Giai ngan 9 thang nam 2011" xfId="5451"/>
    <cellStyle name="2_Du toan 558 (Km17+508.12 - Km 22)_11 huyen men nui" xfId="298"/>
    <cellStyle name="2_Du toan 558 (Km17+508.12 - Km 22)_Bieu4HTMT" xfId="5452"/>
    <cellStyle name="2_Du toan 558 (Km17+508.12 - Km 22)_Bieu4HTMT_!1 1 bao cao giao KH ve HTCMT vung TNB   12-12-2011" xfId="5453"/>
    <cellStyle name="2_Du toan 558 (Km17+508.12 - Km 22)_Bieu4HTMT_KH TPCP vung TNB (03-1-2012)" xfId="5454"/>
    <cellStyle name="2_Du toan 558 (Km17+508.12 - Km 22)_Book1" xfId="5455"/>
    <cellStyle name="2_Du toan 558 (Km17+508.12 - Km 22)_Chi tieu DV KHHGD 2017" xfId="299"/>
    <cellStyle name="2_Du toan 558 (Km17+508.12 - Km 22)_KH TPCP vung TNB (03-1-2012)" xfId="5456"/>
    <cellStyle name="2_Du toan 558 (Km17+508.12 - Km 22)_PB1 -  Hop truc tinh uy" xfId="2212"/>
    <cellStyle name="2_Du toan 558 (Km17+508.12 - Km 22)_Phu luc so 2 - NSTW  - Phuong an tinh toan theo huong dan cua Bo (khong bao gom bat thuong)" xfId="2213"/>
    <cellStyle name="2_Du toan 558 (Km17+508.12 - Km 22)_PL 3 - Hop truc tinh uy" xfId="2214"/>
    <cellStyle name="2_Du toan 558 (Km17+508.12 - Km 22)_PL3" xfId="300"/>
    <cellStyle name="2_Du toan 558 (Km17+508.12 - Km 22)_PL4 - Hop truc tinh uy" xfId="2215"/>
    <cellStyle name="2_Du toan Goi 1" xfId="5457"/>
    <cellStyle name="2_Du toan Goi 1_Book1" xfId="5458"/>
    <cellStyle name="2_Du toan Goi 2" xfId="5459"/>
    <cellStyle name="2_Du toan Goi 2_Book1" xfId="5460"/>
    <cellStyle name="2_Du toan ngay 1-9-2004 (version 1)" xfId="5461"/>
    <cellStyle name="2_Du toan ngay 1-9-2004 (version 1)_Book1" xfId="5462"/>
    <cellStyle name="2_Dutoan xuatban" xfId="5463"/>
    <cellStyle name="2_Dutoan xuatbanlan2" xfId="5464"/>
    <cellStyle name="2_Gia_VL cau-JIBIC-Ha-tinh" xfId="5465"/>
    <cellStyle name="2_Gia_VLQL48_duyet " xfId="301"/>
    <cellStyle name="2_Gia_VLQL48_duyet _!1 1 bao cao giao KH ve HTCMT vung TNB   12-12-2011" xfId="5466"/>
    <cellStyle name="2_Gia_VLQL48_duyet _09.11.2011 Giai ngan 9 thang nam 2011" xfId="5467"/>
    <cellStyle name="2_Gia_VLQL48_duyet _Bieu4HTMT" xfId="5468"/>
    <cellStyle name="2_Gia_VLQL48_duyet _Bieu4HTMT_!1 1 bao cao giao KH ve HTCMT vung TNB   12-12-2011" xfId="5469"/>
    <cellStyle name="2_Gia_VLQL48_duyet _Bieu4HTMT_KH TPCP vung TNB (03-1-2012)" xfId="5470"/>
    <cellStyle name="2_Gia_VLQL48_duyet _Book1" xfId="5471"/>
    <cellStyle name="2_Gia_VLQL48_duyet _KH TPCP vung TNB (03-1-2012)" xfId="5472"/>
    <cellStyle name="2_Gia_VLQL48_duyet _PB1 -  Hop truc tinh uy" xfId="2216"/>
    <cellStyle name="2_Gia_VLQL48_duyet _Phu luc so 2 - NSTW  - Phuong an tinh toan theo huong dan cua Bo (khong bao gom bat thuong)" xfId="2217"/>
    <cellStyle name="2_Gia_VLQL48_duyet _PL 3 - Hop truc tinh uy" xfId="2218"/>
    <cellStyle name="2_Gia_VLQL48_duyet _PL3" xfId="302"/>
    <cellStyle name="2_Gia_VLQL48_duyet _PL4 - Hop truc tinh uy" xfId="2219"/>
    <cellStyle name="2_goi 1" xfId="5473"/>
    <cellStyle name="2_Hoi Song" xfId="5474"/>
    <cellStyle name="2_Hoi Song_Book1" xfId="5475"/>
    <cellStyle name="2_KLNM 1303" xfId="5476"/>
    <cellStyle name="2_KlQdinhduyet" xfId="303"/>
    <cellStyle name="2_KlQdinhduyet_!1 1 bao cao giao KH ve HTCMT vung TNB   12-12-2011" xfId="5477"/>
    <cellStyle name="2_KlQdinhduyet_09.11.2011 Giai ngan 9 thang nam 2011" xfId="5478"/>
    <cellStyle name="2_KlQdinhduyet_Bieu4HTMT" xfId="5479"/>
    <cellStyle name="2_KlQdinhduyet_Bieu4HTMT_!1 1 bao cao giao KH ve HTCMT vung TNB   12-12-2011" xfId="5480"/>
    <cellStyle name="2_KlQdinhduyet_Bieu4HTMT_KH TPCP vung TNB (03-1-2012)" xfId="5481"/>
    <cellStyle name="2_KlQdinhduyet_Book1" xfId="5482"/>
    <cellStyle name="2_KlQdinhduyet_KH TPCP vung TNB (03-1-2012)" xfId="5483"/>
    <cellStyle name="2_KlQdinhduyet_PB1 -  Hop truc tinh uy" xfId="2220"/>
    <cellStyle name="2_KlQdinhduyet_Phu luc so 2 - NSTW  - Phuong an tinh toan theo huong dan cua Bo (khong bao gom bat thuong)" xfId="2221"/>
    <cellStyle name="2_KlQdinhduyet_PL 3 - Hop truc tinh uy" xfId="2222"/>
    <cellStyle name="2_KlQdinhduyet_PL3" xfId="304"/>
    <cellStyle name="2_KlQdinhduyet_PL4 - Hop truc tinh uy" xfId="2223"/>
    <cellStyle name="2_Thong ke cong" xfId="5484"/>
    <cellStyle name="2_Thong ke cong_09.11.2011 Giai ngan 9 thang nam 2011" xfId="5485"/>
    <cellStyle name="2_thong ke giao dan sinh" xfId="5486"/>
    <cellStyle name="2_thong ke giao dan sinh_09.11.2011 Giai ngan 9 thang nam 2011" xfId="5487"/>
    <cellStyle name="2_TRUNG PMU 5" xfId="305"/>
    <cellStyle name="2_TRUNG PMU 5 2" xfId="5488"/>
    <cellStyle name="2_TRUNG PMU 5_Book1" xfId="5489"/>
    <cellStyle name="2_VatLieu 3 cau -NA" xfId="5490"/>
    <cellStyle name="2_ÿÿÿÿÿ" xfId="306"/>
    <cellStyle name="2_ÿÿÿÿÿ 2" xfId="307"/>
    <cellStyle name="2_ÿÿÿÿÿ 2 2" xfId="308"/>
    <cellStyle name="2_ÿÿÿÿÿ_Bieu tong hop nhu cau ung 2011 da chon loc -Mien nui" xfId="309"/>
    <cellStyle name="2_ÿÿÿÿÿ_Bieu tong hop nhu cau ung 2011 da chon loc -Mien nui 2" xfId="5491"/>
    <cellStyle name="2_ÿÿÿÿÿ_Book1" xfId="5492"/>
    <cellStyle name="2_ÿÿÿÿÿ_Book1_1" xfId="5493"/>
    <cellStyle name="2_ÿÿÿÿÿ_Book1_Book1" xfId="5494"/>
    <cellStyle name="2_ÿÿÿÿÿ_mau bieu doan giam sat 2010 (version 2)" xfId="5495"/>
    <cellStyle name="2_ÿÿÿÿÿ_tong hop TPCP" xfId="5496"/>
    <cellStyle name="20" xfId="310"/>
    <cellStyle name="20 % - Akzent1" xfId="311"/>
    <cellStyle name="20 % - Akzent2" xfId="312"/>
    <cellStyle name="20 % - Akzent3" xfId="313"/>
    <cellStyle name="20 % - Akzent4" xfId="314"/>
    <cellStyle name="20 % - Akzent5" xfId="315"/>
    <cellStyle name="20 % - Akzent6" xfId="316"/>
    <cellStyle name="20% - Accent1 2" xfId="317"/>
    <cellStyle name="20% - Accent1 2 10" xfId="5497"/>
    <cellStyle name="20% - Accent1 2 11" xfId="5498"/>
    <cellStyle name="20% - Accent1 2 12" xfId="5499"/>
    <cellStyle name="20% - Accent1 2 13" xfId="5500"/>
    <cellStyle name="20% - Accent1 2 14" xfId="5501"/>
    <cellStyle name="20% - Accent1 2 15" xfId="5502"/>
    <cellStyle name="20% - Accent1 2 16" xfId="5503"/>
    <cellStyle name="20% - Accent1 2 17" xfId="5504"/>
    <cellStyle name="20% - Accent1 2 18" xfId="5505"/>
    <cellStyle name="20% - Accent1 2 19" xfId="5506"/>
    <cellStyle name="20% - Accent1 2 2" xfId="318"/>
    <cellStyle name="20% - Accent1 2 2 2" xfId="5507"/>
    <cellStyle name="20% - Accent1 2 2 3" xfId="5508"/>
    <cellStyle name="20% - Accent1 2 20" xfId="5509"/>
    <cellStyle name="20% - Accent1 2 21" xfId="5510"/>
    <cellStyle name="20% - Accent1 2 22" xfId="5511"/>
    <cellStyle name="20% - Accent1 2 23" xfId="5512"/>
    <cellStyle name="20% - Accent1 2 24" xfId="5513"/>
    <cellStyle name="20% - Accent1 2 25" xfId="5514"/>
    <cellStyle name="20% - Accent1 2 26" xfId="5515"/>
    <cellStyle name="20% - Accent1 2 27" xfId="5516"/>
    <cellStyle name="20% - Accent1 2 28" xfId="5517"/>
    <cellStyle name="20% - Accent1 2 29" xfId="5518"/>
    <cellStyle name="20% - Accent1 2 3" xfId="5519"/>
    <cellStyle name="20% - Accent1 2 3 2" xfId="5520"/>
    <cellStyle name="20% - Accent1 2 30" xfId="5521"/>
    <cellStyle name="20% - Accent1 2 31" xfId="5522"/>
    <cellStyle name="20% - Accent1 2 32" xfId="5523"/>
    <cellStyle name="20% - Accent1 2 33" xfId="5524"/>
    <cellStyle name="20% - Accent1 2 34" xfId="5525"/>
    <cellStyle name="20% - Accent1 2 35" xfId="5526"/>
    <cellStyle name="20% - Accent1 2 36" xfId="5527"/>
    <cellStyle name="20% - Accent1 2 37" xfId="5528"/>
    <cellStyle name="20% - Accent1 2 38" xfId="5529"/>
    <cellStyle name="20% - Accent1 2 39" xfId="5530"/>
    <cellStyle name="20% - Accent1 2 4" xfId="5531"/>
    <cellStyle name="20% - Accent1 2 4 2" xfId="5532"/>
    <cellStyle name="20% - Accent1 2 40" xfId="5533"/>
    <cellStyle name="20% - Accent1 2 41" xfId="5534"/>
    <cellStyle name="20% - Accent1 2 42" xfId="5535"/>
    <cellStyle name="20% - Accent1 2 43" xfId="5536"/>
    <cellStyle name="20% - Accent1 2 44" xfId="5537"/>
    <cellStyle name="20% - Accent1 2 45" xfId="5538"/>
    <cellStyle name="20% - Accent1 2 46" xfId="5539"/>
    <cellStyle name="20% - Accent1 2 47" xfId="5540"/>
    <cellStyle name="20% - Accent1 2 48" xfId="5541"/>
    <cellStyle name="20% - Accent1 2 49" xfId="5542"/>
    <cellStyle name="20% - Accent1 2 5" xfId="5543"/>
    <cellStyle name="20% - Accent1 2 50" xfId="5544"/>
    <cellStyle name="20% - Accent1 2 51" xfId="5545"/>
    <cellStyle name="20% - Accent1 2 52" xfId="5546"/>
    <cellStyle name="20% - Accent1 2 53" xfId="5547"/>
    <cellStyle name="20% - Accent1 2 54" xfId="5548"/>
    <cellStyle name="20% - Accent1 2 55" xfId="5549"/>
    <cellStyle name="20% - Accent1 2 56" xfId="5550"/>
    <cellStyle name="20% - Accent1 2 57" xfId="5551"/>
    <cellStyle name="20% - Accent1 2 58" xfId="5552"/>
    <cellStyle name="20% - Accent1 2 59" xfId="5553"/>
    <cellStyle name="20% - Accent1 2 6" xfId="5554"/>
    <cellStyle name="20% - Accent1 2 60" xfId="5555"/>
    <cellStyle name="20% - Accent1 2 61" xfId="5556"/>
    <cellStyle name="20% - Accent1 2 62" xfId="5557"/>
    <cellStyle name="20% - Accent1 2 63" xfId="5558"/>
    <cellStyle name="20% - Accent1 2 64" xfId="5559"/>
    <cellStyle name="20% - Accent1 2 65" xfId="5560"/>
    <cellStyle name="20% - Accent1 2 66" xfId="5561"/>
    <cellStyle name="20% - Accent1 2 67" xfId="5562"/>
    <cellStyle name="20% - Accent1 2 68" xfId="5563"/>
    <cellStyle name="20% - Accent1 2 69" xfId="5564"/>
    <cellStyle name="20% - Accent1 2 7" xfId="5565"/>
    <cellStyle name="20% - Accent1 2 70" xfId="5566"/>
    <cellStyle name="20% - Accent1 2 71" xfId="5567"/>
    <cellStyle name="20% - Accent1 2 72" xfId="5568"/>
    <cellStyle name="20% - Accent1 2 73" xfId="5569"/>
    <cellStyle name="20% - Accent1 2 74" xfId="5570"/>
    <cellStyle name="20% - Accent1 2 75" xfId="5571"/>
    <cellStyle name="20% - Accent1 2 76" xfId="5572"/>
    <cellStyle name="20% - Accent1 2 77" xfId="5573"/>
    <cellStyle name="20% - Accent1 2 78" xfId="5574"/>
    <cellStyle name="20% - Accent1 2 79" xfId="5575"/>
    <cellStyle name="20% - Accent1 2 8" xfId="5576"/>
    <cellStyle name="20% - Accent1 2 80" xfId="5577"/>
    <cellStyle name="20% - Accent1 2 81" xfId="5578"/>
    <cellStyle name="20% - Accent1 2 82" xfId="5579"/>
    <cellStyle name="20% - Accent1 2 83" xfId="5580"/>
    <cellStyle name="20% - Accent1 2 84" xfId="5581"/>
    <cellStyle name="20% - Accent1 2 85" xfId="5582"/>
    <cellStyle name="20% - Accent1 2 86" xfId="5583"/>
    <cellStyle name="20% - Accent1 2 87" xfId="5584"/>
    <cellStyle name="20% - Accent1 2 9" xfId="5585"/>
    <cellStyle name="20% - Accent1 3" xfId="5586"/>
    <cellStyle name="20% - Accent2 2" xfId="319"/>
    <cellStyle name="20% - Accent2 2 10" xfId="5587"/>
    <cellStyle name="20% - Accent2 2 11" xfId="5588"/>
    <cellStyle name="20% - Accent2 2 12" xfId="5589"/>
    <cellStyle name="20% - Accent2 2 13" xfId="5590"/>
    <cellStyle name="20% - Accent2 2 14" xfId="5591"/>
    <cellStyle name="20% - Accent2 2 15" xfId="5592"/>
    <cellStyle name="20% - Accent2 2 16" xfId="5593"/>
    <cellStyle name="20% - Accent2 2 17" xfId="5594"/>
    <cellStyle name="20% - Accent2 2 18" xfId="5595"/>
    <cellStyle name="20% - Accent2 2 19" xfId="5596"/>
    <cellStyle name="20% - Accent2 2 2" xfId="320"/>
    <cellStyle name="20% - Accent2 2 2 2" xfId="5597"/>
    <cellStyle name="20% - Accent2 2 2 3" xfId="5598"/>
    <cellStyle name="20% - Accent2 2 20" xfId="5599"/>
    <cellStyle name="20% - Accent2 2 21" xfId="5600"/>
    <cellStyle name="20% - Accent2 2 22" xfId="5601"/>
    <cellStyle name="20% - Accent2 2 23" xfId="5602"/>
    <cellStyle name="20% - Accent2 2 24" xfId="5603"/>
    <cellStyle name="20% - Accent2 2 25" xfId="5604"/>
    <cellStyle name="20% - Accent2 2 26" xfId="5605"/>
    <cellStyle name="20% - Accent2 2 27" xfId="5606"/>
    <cellStyle name="20% - Accent2 2 28" xfId="5607"/>
    <cellStyle name="20% - Accent2 2 29" xfId="5608"/>
    <cellStyle name="20% - Accent2 2 3" xfId="5609"/>
    <cellStyle name="20% - Accent2 2 3 2" xfId="5610"/>
    <cellStyle name="20% - Accent2 2 30" xfId="5611"/>
    <cellStyle name="20% - Accent2 2 31" xfId="5612"/>
    <cellStyle name="20% - Accent2 2 32" xfId="5613"/>
    <cellStyle name="20% - Accent2 2 33" xfId="5614"/>
    <cellStyle name="20% - Accent2 2 34" xfId="5615"/>
    <cellStyle name="20% - Accent2 2 35" xfId="5616"/>
    <cellStyle name="20% - Accent2 2 36" xfId="5617"/>
    <cellStyle name="20% - Accent2 2 37" xfId="5618"/>
    <cellStyle name="20% - Accent2 2 38" xfId="5619"/>
    <cellStyle name="20% - Accent2 2 39" xfId="5620"/>
    <cellStyle name="20% - Accent2 2 4" xfId="5621"/>
    <cellStyle name="20% - Accent2 2 4 2" xfId="5622"/>
    <cellStyle name="20% - Accent2 2 40" xfId="5623"/>
    <cellStyle name="20% - Accent2 2 41" xfId="5624"/>
    <cellStyle name="20% - Accent2 2 42" xfId="5625"/>
    <cellStyle name="20% - Accent2 2 43" xfId="5626"/>
    <cellStyle name="20% - Accent2 2 44" xfId="5627"/>
    <cellStyle name="20% - Accent2 2 45" xfId="5628"/>
    <cellStyle name="20% - Accent2 2 46" xfId="5629"/>
    <cellStyle name="20% - Accent2 2 47" xfId="5630"/>
    <cellStyle name="20% - Accent2 2 48" xfId="5631"/>
    <cellStyle name="20% - Accent2 2 49" xfId="5632"/>
    <cellStyle name="20% - Accent2 2 5" xfId="5633"/>
    <cellStyle name="20% - Accent2 2 50" xfId="5634"/>
    <cellStyle name="20% - Accent2 2 51" xfId="5635"/>
    <cellStyle name="20% - Accent2 2 52" xfId="5636"/>
    <cellStyle name="20% - Accent2 2 53" xfId="5637"/>
    <cellStyle name="20% - Accent2 2 54" xfId="5638"/>
    <cellStyle name="20% - Accent2 2 55" xfId="5639"/>
    <cellStyle name="20% - Accent2 2 56" xfId="5640"/>
    <cellStyle name="20% - Accent2 2 57" xfId="5641"/>
    <cellStyle name="20% - Accent2 2 58" xfId="5642"/>
    <cellStyle name="20% - Accent2 2 59" xfId="5643"/>
    <cellStyle name="20% - Accent2 2 6" xfId="5644"/>
    <cellStyle name="20% - Accent2 2 60" xfId="5645"/>
    <cellStyle name="20% - Accent2 2 61" xfId="5646"/>
    <cellStyle name="20% - Accent2 2 62" xfId="5647"/>
    <cellStyle name="20% - Accent2 2 63" xfId="5648"/>
    <cellStyle name="20% - Accent2 2 64" xfId="5649"/>
    <cellStyle name="20% - Accent2 2 65" xfId="5650"/>
    <cellStyle name="20% - Accent2 2 66" xfId="5651"/>
    <cellStyle name="20% - Accent2 2 67" xfId="5652"/>
    <cellStyle name="20% - Accent2 2 68" xfId="5653"/>
    <cellStyle name="20% - Accent2 2 69" xfId="5654"/>
    <cellStyle name="20% - Accent2 2 7" xfId="5655"/>
    <cellStyle name="20% - Accent2 2 70" xfId="5656"/>
    <cellStyle name="20% - Accent2 2 71" xfId="5657"/>
    <cellStyle name="20% - Accent2 2 72" xfId="5658"/>
    <cellStyle name="20% - Accent2 2 73" xfId="5659"/>
    <cellStyle name="20% - Accent2 2 74" xfId="5660"/>
    <cellStyle name="20% - Accent2 2 75" xfId="5661"/>
    <cellStyle name="20% - Accent2 2 76" xfId="5662"/>
    <cellStyle name="20% - Accent2 2 77" xfId="5663"/>
    <cellStyle name="20% - Accent2 2 78" xfId="5664"/>
    <cellStyle name="20% - Accent2 2 79" xfId="5665"/>
    <cellStyle name="20% - Accent2 2 8" xfId="5666"/>
    <cellStyle name="20% - Accent2 2 80" xfId="5667"/>
    <cellStyle name="20% - Accent2 2 81" xfId="5668"/>
    <cellStyle name="20% - Accent2 2 82" xfId="5669"/>
    <cellStyle name="20% - Accent2 2 83" xfId="5670"/>
    <cellStyle name="20% - Accent2 2 84" xfId="5671"/>
    <cellStyle name="20% - Accent2 2 85" xfId="5672"/>
    <cellStyle name="20% - Accent2 2 86" xfId="5673"/>
    <cellStyle name="20% - Accent2 2 87" xfId="5674"/>
    <cellStyle name="20% - Accent2 2 9" xfId="5675"/>
    <cellStyle name="20% - Accent2 3" xfId="5676"/>
    <cellStyle name="20% - Accent3 2" xfId="321"/>
    <cellStyle name="20% - Accent3 2 10" xfId="5677"/>
    <cellStyle name="20% - Accent3 2 11" xfId="5678"/>
    <cellStyle name="20% - Accent3 2 12" xfId="5679"/>
    <cellStyle name="20% - Accent3 2 13" xfId="5680"/>
    <cellStyle name="20% - Accent3 2 14" xfId="5681"/>
    <cellStyle name="20% - Accent3 2 15" xfId="5682"/>
    <cellStyle name="20% - Accent3 2 16" xfId="5683"/>
    <cellStyle name="20% - Accent3 2 17" xfId="5684"/>
    <cellStyle name="20% - Accent3 2 18" xfId="5685"/>
    <cellStyle name="20% - Accent3 2 19" xfId="5686"/>
    <cellStyle name="20% - Accent3 2 2" xfId="322"/>
    <cellStyle name="20% - Accent3 2 2 2" xfId="5687"/>
    <cellStyle name="20% - Accent3 2 2 3" xfId="5688"/>
    <cellStyle name="20% - Accent3 2 20" xfId="5689"/>
    <cellStyle name="20% - Accent3 2 21" xfId="5690"/>
    <cellStyle name="20% - Accent3 2 22" xfId="5691"/>
    <cellStyle name="20% - Accent3 2 23" xfId="5692"/>
    <cellStyle name="20% - Accent3 2 24" xfId="5693"/>
    <cellStyle name="20% - Accent3 2 25" xfId="5694"/>
    <cellStyle name="20% - Accent3 2 26" xfId="5695"/>
    <cellStyle name="20% - Accent3 2 27" xfId="5696"/>
    <cellStyle name="20% - Accent3 2 28" xfId="5697"/>
    <cellStyle name="20% - Accent3 2 29" xfId="5698"/>
    <cellStyle name="20% - Accent3 2 3" xfId="5699"/>
    <cellStyle name="20% - Accent3 2 3 2" xfId="5700"/>
    <cellStyle name="20% - Accent3 2 30" xfId="5701"/>
    <cellStyle name="20% - Accent3 2 31" xfId="5702"/>
    <cellStyle name="20% - Accent3 2 32" xfId="5703"/>
    <cellStyle name="20% - Accent3 2 33" xfId="5704"/>
    <cellStyle name="20% - Accent3 2 34" xfId="5705"/>
    <cellStyle name="20% - Accent3 2 35" xfId="5706"/>
    <cellStyle name="20% - Accent3 2 36" xfId="5707"/>
    <cellStyle name="20% - Accent3 2 37" xfId="5708"/>
    <cellStyle name="20% - Accent3 2 38" xfId="5709"/>
    <cellStyle name="20% - Accent3 2 39" xfId="5710"/>
    <cellStyle name="20% - Accent3 2 4" xfId="5711"/>
    <cellStyle name="20% - Accent3 2 4 2" xfId="5712"/>
    <cellStyle name="20% - Accent3 2 40" xfId="5713"/>
    <cellStyle name="20% - Accent3 2 41" xfId="5714"/>
    <cellStyle name="20% - Accent3 2 42" xfId="5715"/>
    <cellStyle name="20% - Accent3 2 43" xfId="5716"/>
    <cellStyle name="20% - Accent3 2 44" xfId="5717"/>
    <cellStyle name="20% - Accent3 2 45" xfId="5718"/>
    <cellStyle name="20% - Accent3 2 46" xfId="5719"/>
    <cellStyle name="20% - Accent3 2 47" xfId="5720"/>
    <cellStyle name="20% - Accent3 2 48" xfId="5721"/>
    <cellStyle name="20% - Accent3 2 49" xfId="5722"/>
    <cellStyle name="20% - Accent3 2 5" xfId="5723"/>
    <cellStyle name="20% - Accent3 2 50" xfId="5724"/>
    <cellStyle name="20% - Accent3 2 51" xfId="5725"/>
    <cellStyle name="20% - Accent3 2 52" xfId="5726"/>
    <cellStyle name="20% - Accent3 2 53" xfId="5727"/>
    <cellStyle name="20% - Accent3 2 54" xfId="5728"/>
    <cellStyle name="20% - Accent3 2 55" xfId="5729"/>
    <cellStyle name="20% - Accent3 2 56" xfId="5730"/>
    <cellStyle name="20% - Accent3 2 57" xfId="5731"/>
    <cellStyle name="20% - Accent3 2 58" xfId="5732"/>
    <cellStyle name="20% - Accent3 2 59" xfId="5733"/>
    <cellStyle name="20% - Accent3 2 6" xfId="5734"/>
    <cellStyle name="20% - Accent3 2 60" xfId="5735"/>
    <cellStyle name="20% - Accent3 2 61" xfId="5736"/>
    <cellStyle name="20% - Accent3 2 62" xfId="5737"/>
    <cellStyle name="20% - Accent3 2 63" xfId="5738"/>
    <cellStyle name="20% - Accent3 2 64" xfId="5739"/>
    <cellStyle name="20% - Accent3 2 65" xfId="5740"/>
    <cellStyle name="20% - Accent3 2 66" xfId="5741"/>
    <cellStyle name="20% - Accent3 2 67" xfId="5742"/>
    <cellStyle name="20% - Accent3 2 68" xfId="5743"/>
    <cellStyle name="20% - Accent3 2 69" xfId="5744"/>
    <cellStyle name="20% - Accent3 2 7" xfId="5745"/>
    <cellStyle name="20% - Accent3 2 70" xfId="5746"/>
    <cellStyle name="20% - Accent3 2 71" xfId="5747"/>
    <cellStyle name="20% - Accent3 2 72" xfId="5748"/>
    <cellStyle name="20% - Accent3 2 73" xfId="5749"/>
    <cellStyle name="20% - Accent3 2 74" xfId="5750"/>
    <cellStyle name="20% - Accent3 2 75" xfId="5751"/>
    <cellStyle name="20% - Accent3 2 76" xfId="5752"/>
    <cellStyle name="20% - Accent3 2 77" xfId="5753"/>
    <cellStyle name="20% - Accent3 2 78" xfId="5754"/>
    <cellStyle name="20% - Accent3 2 79" xfId="5755"/>
    <cellStyle name="20% - Accent3 2 8" xfId="5756"/>
    <cellStyle name="20% - Accent3 2 80" xfId="5757"/>
    <cellStyle name="20% - Accent3 2 81" xfId="5758"/>
    <cellStyle name="20% - Accent3 2 82" xfId="5759"/>
    <cellStyle name="20% - Accent3 2 83" xfId="5760"/>
    <cellStyle name="20% - Accent3 2 84" xfId="5761"/>
    <cellStyle name="20% - Accent3 2 85" xfId="5762"/>
    <cellStyle name="20% - Accent3 2 86" xfId="5763"/>
    <cellStyle name="20% - Accent3 2 87" xfId="5764"/>
    <cellStyle name="20% - Accent3 2 9" xfId="5765"/>
    <cellStyle name="20% - Accent3 3" xfId="5766"/>
    <cellStyle name="20% - Accent4 2" xfId="323"/>
    <cellStyle name="20% - Accent4 2 10" xfId="5767"/>
    <cellStyle name="20% - Accent4 2 11" xfId="5768"/>
    <cellStyle name="20% - Accent4 2 12" xfId="5769"/>
    <cellStyle name="20% - Accent4 2 13" xfId="5770"/>
    <cellStyle name="20% - Accent4 2 14" xfId="5771"/>
    <cellStyle name="20% - Accent4 2 15" xfId="5772"/>
    <cellStyle name="20% - Accent4 2 16" xfId="5773"/>
    <cellStyle name="20% - Accent4 2 17" xfId="5774"/>
    <cellStyle name="20% - Accent4 2 18" xfId="5775"/>
    <cellStyle name="20% - Accent4 2 19" xfId="5776"/>
    <cellStyle name="20% - Accent4 2 2" xfId="324"/>
    <cellStyle name="20% - Accent4 2 2 2" xfId="5777"/>
    <cellStyle name="20% - Accent4 2 2 3" xfId="5778"/>
    <cellStyle name="20% - Accent4 2 20" xfId="5779"/>
    <cellStyle name="20% - Accent4 2 21" xfId="5780"/>
    <cellStyle name="20% - Accent4 2 22" xfId="5781"/>
    <cellStyle name="20% - Accent4 2 23" xfId="5782"/>
    <cellStyle name="20% - Accent4 2 24" xfId="5783"/>
    <cellStyle name="20% - Accent4 2 25" xfId="5784"/>
    <cellStyle name="20% - Accent4 2 26" xfId="5785"/>
    <cellStyle name="20% - Accent4 2 27" xfId="5786"/>
    <cellStyle name="20% - Accent4 2 28" xfId="5787"/>
    <cellStyle name="20% - Accent4 2 29" xfId="5788"/>
    <cellStyle name="20% - Accent4 2 3" xfId="5789"/>
    <cellStyle name="20% - Accent4 2 3 2" xfId="5790"/>
    <cellStyle name="20% - Accent4 2 30" xfId="5791"/>
    <cellStyle name="20% - Accent4 2 31" xfId="5792"/>
    <cellStyle name="20% - Accent4 2 32" xfId="5793"/>
    <cellStyle name="20% - Accent4 2 33" xfId="5794"/>
    <cellStyle name="20% - Accent4 2 34" xfId="5795"/>
    <cellStyle name="20% - Accent4 2 35" xfId="5796"/>
    <cellStyle name="20% - Accent4 2 36" xfId="5797"/>
    <cellStyle name="20% - Accent4 2 37" xfId="5798"/>
    <cellStyle name="20% - Accent4 2 38" xfId="5799"/>
    <cellStyle name="20% - Accent4 2 39" xfId="5800"/>
    <cellStyle name="20% - Accent4 2 4" xfId="5801"/>
    <cellStyle name="20% - Accent4 2 4 2" xfId="5802"/>
    <cellStyle name="20% - Accent4 2 40" xfId="5803"/>
    <cellStyle name="20% - Accent4 2 41" xfId="5804"/>
    <cellStyle name="20% - Accent4 2 42" xfId="5805"/>
    <cellStyle name="20% - Accent4 2 43" xfId="5806"/>
    <cellStyle name="20% - Accent4 2 44" xfId="5807"/>
    <cellStyle name="20% - Accent4 2 45" xfId="5808"/>
    <cellStyle name="20% - Accent4 2 46" xfId="5809"/>
    <cellStyle name="20% - Accent4 2 47" xfId="5810"/>
    <cellStyle name="20% - Accent4 2 48" xfId="5811"/>
    <cellStyle name="20% - Accent4 2 49" xfId="5812"/>
    <cellStyle name="20% - Accent4 2 5" xfId="5813"/>
    <cellStyle name="20% - Accent4 2 50" xfId="5814"/>
    <cellStyle name="20% - Accent4 2 51" xfId="5815"/>
    <cellStyle name="20% - Accent4 2 52" xfId="5816"/>
    <cellStyle name="20% - Accent4 2 53" xfId="5817"/>
    <cellStyle name="20% - Accent4 2 54" xfId="5818"/>
    <cellStyle name="20% - Accent4 2 55" xfId="5819"/>
    <cellStyle name="20% - Accent4 2 56" xfId="5820"/>
    <cellStyle name="20% - Accent4 2 57" xfId="5821"/>
    <cellStyle name="20% - Accent4 2 58" xfId="5822"/>
    <cellStyle name="20% - Accent4 2 59" xfId="5823"/>
    <cellStyle name="20% - Accent4 2 6" xfId="5824"/>
    <cellStyle name="20% - Accent4 2 60" xfId="5825"/>
    <cellStyle name="20% - Accent4 2 61" xfId="5826"/>
    <cellStyle name="20% - Accent4 2 62" xfId="5827"/>
    <cellStyle name="20% - Accent4 2 63" xfId="5828"/>
    <cellStyle name="20% - Accent4 2 64" xfId="5829"/>
    <cellStyle name="20% - Accent4 2 65" xfId="5830"/>
    <cellStyle name="20% - Accent4 2 66" xfId="5831"/>
    <cellStyle name="20% - Accent4 2 67" xfId="5832"/>
    <cellStyle name="20% - Accent4 2 68" xfId="5833"/>
    <cellStyle name="20% - Accent4 2 69" xfId="5834"/>
    <cellStyle name="20% - Accent4 2 7" xfId="5835"/>
    <cellStyle name="20% - Accent4 2 70" xfId="5836"/>
    <cellStyle name="20% - Accent4 2 71" xfId="5837"/>
    <cellStyle name="20% - Accent4 2 72" xfId="5838"/>
    <cellStyle name="20% - Accent4 2 73" xfId="5839"/>
    <cellStyle name="20% - Accent4 2 74" xfId="5840"/>
    <cellStyle name="20% - Accent4 2 75" xfId="5841"/>
    <cellStyle name="20% - Accent4 2 76" xfId="5842"/>
    <cellStyle name="20% - Accent4 2 77" xfId="5843"/>
    <cellStyle name="20% - Accent4 2 78" xfId="5844"/>
    <cellStyle name="20% - Accent4 2 79" xfId="5845"/>
    <cellStyle name="20% - Accent4 2 8" xfId="5846"/>
    <cellStyle name="20% - Accent4 2 80" xfId="5847"/>
    <cellStyle name="20% - Accent4 2 81" xfId="5848"/>
    <cellStyle name="20% - Accent4 2 82" xfId="5849"/>
    <cellStyle name="20% - Accent4 2 83" xfId="5850"/>
    <cellStyle name="20% - Accent4 2 84" xfId="5851"/>
    <cellStyle name="20% - Accent4 2 85" xfId="5852"/>
    <cellStyle name="20% - Accent4 2 86" xfId="5853"/>
    <cellStyle name="20% - Accent4 2 87" xfId="5854"/>
    <cellStyle name="20% - Accent4 2 9" xfId="5855"/>
    <cellStyle name="20% - Accent4 3" xfId="5856"/>
    <cellStyle name="20% - Accent5 2" xfId="325"/>
    <cellStyle name="20% - Accent5 2 10" xfId="5857"/>
    <cellStyle name="20% - Accent5 2 11" xfId="5858"/>
    <cellStyle name="20% - Accent5 2 12" xfId="5859"/>
    <cellStyle name="20% - Accent5 2 13" xfId="5860"/>
    <cellStyle name="20% - Accent5 2 14" xfId="5861"/>
    <cellStyle name="20% - Accent5 2 15" xfId="5862"/>
    <cellStyle name="20% - Accent5 2 16" xfId="5863"/>
    <cellStyle name="20% - Accent5 2 17" xfId="5864"/>
    <cellStyle name="20% - Accent5 2 18" xfId="5865"/>
    <cellStyle name="20% - Accent5 2 19" xfId="5866"/>
    <cellStyle name="20% - Accent5 2 2" xfId="326"/>
    <cellStyle name="20% - Accent5 2 2 2" xfId="5867"/>
    <cellStyle name="20% - Accent5 2 2 3" xfId="5868"/>
    <cellStyle name="20% - Accent5 2 20" xfId="5869"/>
    <cellStyle name="20% - Accent5 2 21" xfId="5870"/>
    <cellStyle name="20% - Accent5 2 22" xfId="5871"/>
    <cellStyle name="20% - Accent5 2 23" xfId="5872"/>
    <cellStyle name="20% - Accent5 2 24" xfId="5873"/>
    <cellStyle name="20% - Accent5 2 25" xfId="5874"/>
    <cellStyle name="20% - Accent5 2 26" xfId="5875"/>
    <cellStyle name="20% - Accent5 2 27" xfId="5876"/>
    <cellStyle name="20% - Accent5 2 28" xfId="5877"/>
    <cellStyle name="20% - Accent5 2 29" xfId="5878"/>
    <cellStyle name="20% - Accent5 2 3" xfId="5879"/>
    <cellStyle name="20% - Accent5 2 30" xfId="5880"/>
    <cellStyle name="20% - Accent5 2 31" xfId="5881"/>
    <cellStyle name="20% - Accent5 2 32" xfId="5882"/>
    <cellStyle name="20% - Accent5 2 33" xfId="5883"/>
    <cellStyle name="20% - Accent5 2 34" xfId="5884"/>
    <cellStyle name="20% - Accent5 2 35" xfId="5885"/>
    <cellStyle name="20% - Accent5 2 36" xfId="5886"/>
    <cellStyle name="20% - Accent5 2 37" xfId="5887"/>
    <cellStyle name="20% - Accent5 2 38" xfId="5888"/>
    <cellStyle name="20% - Accent5 2 39" xfId="5889"/>
    <cellStyle name="20% - Accent5 2 4" xfId="5890"/>
    <cellStyle name="20% - Accent5 2 40" xfId="5891"/>
    <cellStyle name="20% - Accent5 2 41" xfId="5892"/>
    <cellStyle name="20% - Accent5 2 42" xfId="5893"/>
    <cellStyle name="20% - Accent5 2 43" xfId="5894"/>
    <cellStyle name="20% - Accent5 2 44" xfId="5895"/>
    <cellStyle name="20% - Accent5 2 45" xfId="5896"/>
    <cellStyle name="20% - Accent5 2 46" xfId="5897"/>
    <cellStyle name="20% - Accent5 2 47" xfId="5898"/>
    <cellStyle name="20% - Accent5 2 48" xfId="5899"/>
    <cellStyle name="20% - Accent5 2 49" xfId="5900"/>
    <cellStyle name="20% - Accent5 2 5" xfId="5901"/>
    <cellStyle name="20% - Accent5 2 50" xfId="5902"/>
    <cellStyle name="20% - Accent5 2 51" xfId="5903"/>
    <cellStyle name="20% - Accent5 2 52" xfId="5904"/>
    <cellStyle name="20% - Accent5 2 53" xfId="5905"/>
    <cellStyle name="20% - Accent5 2 54" xfId="5906"/>
    <cellStyle name="20% - Accent5 2 55" xfId="5907"/>
    <cellStyle name="20% - Accent5 2 56" xfId="5908"/>
    <cellStyle name="20% - Accent5 2 57" xfId="5909"/>
    <cellStyle name="20% - Accent5 2 58" xfId="5910"/>
    <cellStyle name="20% - Accent5 2 59" xfId="5911"/>
    <cellStyle name="20% - Accent5 2 6" xfId="5912"/>
    <cellStyle name="20% - Accent5 2 60" xfId="5913"/>
    <cellStyle name="20% - Accent5 2 61" xfId="5914"/>
    <cellStyle name="20% - Accent5 2 62" xfId="5915"/>
    <cellStyle name="20% - Accent5 2 63" xfId="5916"/>
    <cellStyle name="20% - Accent5 2 64" xfId="5917"/>
    <cellStyle name="20% - Accent5 2 65" xfId="5918"/>
    <cellStyle name="20% - Accent5 2 66" xfId="5919"/>
    <cellStyle name="20% - Accent5 2 67" xfId="5920"/>
    <cellStyle name="20% - Accent5 2 68" xfId="5921"/>
    <cellStyle name="20% - Accent5 2 69" xfId="5922"/>
    <cellStyle name="20% - Accent5 2 7" xfId="5923"/>
    <cellStyle name="20% - Accent5 2 70" xfId="5924"/>
    <cellStyle name="20% - Accent5 2 71" xfId="5925"/>
    <cellStyle name="20% - Accent5 2 72" xfId="5926"/>
    <cellStyle name="20% - Accent5 2 73" xfId="5927"/>
    <cellStyle name="20% - Accent5 2 74" xfId="5928"/>
    <cellStyle name="20% - Accent5 2 75" xfId="5929"/>
    <cellStyle name="20% - Accent5 2 76" xfId="5930"/>
    <cellStyle name="20% - Accent5 2 77" xfId="5931"/>
    <cellStyle name="20% - Accent5 2 78" xfId="5932"/>
    <cellStyle name="20% - Accent5 2 79" xfId="5933"/>
    <cellStyle name="20% - Accent5 2 8" xfId="5934"/>
    <cellStyle name="20% - Accent5 2 80" xfId="5935"/>
    <cellStyle name="20% - Accent5 2 81" xfId="5936"/>
    <cellStyle name="20% - Accent5 2 82" xfId="5937"/>
    <cellStyle name="20% - Accent5 2 83" xfId="5938"/>
    <cellStyle name="20% - Accent5 2 84" xfId="5939"/>
    <cellStyle name="20% - Accent5 2 85" xfId="5940"/>
    <cellStyle name="20% - Accent5 2 86" xfId="5941"/>
    <cellStyle name="20% - Accent5 2 9" xfId="5942"/>
    <cellStyle name="20% - Accent5 3" xfId="5943"/>
    <cellStyle name="20% - Accent6 2" xfId="327"/>
    <cellStyle name="20% - Accent6 2 10" xfId="5944"/>
    <cellStyle name="20% - Accent6 2 11" xfId="5945"/>
    <cellStyle name="20% - Accent6 2 12" xfId="5946"/>
    <cellStyle name="20% - Accent6 2 13" xfId="5947"/>
    <cellStyle name="20% - Accent6 2 14" xfId="5948"/>
    <cellStyle name="20% - Accent6 2 15" xfId="5949"/>
    <cellStyle name="20% - Accent6 2 16" xfId="5950"/>
    <cellStyle name="20% - Accent6 2 17" xfId="5951"/>
    <cellStyle name="20% - Accent6 2 18" xfId="5952"/>
    <cellStyle name="20% - Accent6 2 19" xfId="5953"/>
    <cellStyle name="20% - Accent6 2 2" xfId="328"/>
    <cellStyle name="20% - Accent6 2 2 2" xfId="5954"/>
    <cellStyle name="20% - Accent6 2 2 3" xfId="5955"/>
    <cellStyle name="20% - Accent6 2 20" xfId="5956"/>
    <cellStyle name="20% - Accent6 2 21" xfId="5957"/>
    <cellStyle name="20% - Accent6 2 22" xfId="5958"/>
    <cellStyle name="20% - Accent6 2 23" xfId="5959"/>
    <cellStyle name="20% - Accent6 2 24" xfId="5960"/>
    <cellStyle name="20% - Accent6 2 25" xfId="5961"/>
    <cellStyle name="20% - Accent6 2 26" xfId="5962"/>
    <cellStyle name="20% - Accent6 2 27" xfId="5963"/>
    <cellStyle name="20% - Accent6 2 28" xfId="5964"/>
    <cellStyle name="20% - Accent6 2 29" xfId="5965"/>
    <cellStyle name="20% - Accent6 2 3" xfId="5966"/>
    <cellStyle name="20% - Accent6 2 30" xfId="5967"/>
    <cellStyle name="20% - Accent6 2 31" xfId="5968"/>
    <cellStyle name="20% - Accent6 2 32" xfId="5969"/>
    <cellStyle name="20% - Accent6 2 33" xfId="5970"/>
    <cellStyle name="20% - Accent6 2 34" xfId="5971"/>
    <cellStyle name="20% - Accent6 2 35" xfId="5972"/>
    <cellStyle name="20% - Accent6 2 36" xfId="5973"/>
    <cellStyle name="20% - Accent6 2 37" xfId="5974"/>
    <cellStyle name="20% - Accent6 2 38" xfId="5975"/>
    <cellStyle name="20% - Accent6 2 39" xfId="5976"/>
    <cellStyle name="20% - Accent6 2 4" xfId="5977"/>
    <cellStyle name="20% - Accent6 2 40" xfId="5978"/>
    <cellStyle name="20% - Accent6 2 41" xfId="5979"/>
    <cellStyle name="20% - Accent6 2 42" xfId="5980"/>
    <cellStyle name="20% - Accent6 2 43" xfId="5981"/>
    <cellStyle name="20% - Accent6 2 44" xfId="5982"/>
    <cellStyle name="20% - Accent6 2 45" xfId="5983"/>
    <cellStyle name="20% - Accent6 2 46" xfId="5984"/>
    <cellStyle name="20% - Accent6 2 47" xfId="5985"/>
    <cellStyle name="20% - Accent6 2 48" xfId="5986"/>
    <cellStyle name="20% - Accent6 2 49" xfId="5987"/>
    <cellStyle name="20% - Accent6 2 5" xfId="5988"/>
    <cellStyle name="20% - Accent6 2 50" xfId="5989"/>
    <cellStyle name="20% - Accent6 2 51" xfId="5990"/>
    <cellStyle name="20% - Accent6 2 52" xfId="5991"/>
    <cellStyle name="20% - Accent6 2 53" xfId="5992"/>
    <cellStyle name="20% - Accent6 2 54" xfId="5993"/>
    <cellStyle name="20% - Accent6 2 55" xfId="5994"/>
    <cellStyle name="20% - Accent6 2 56" xfId="5995"/>
    <cellStyle name="20% - Accent6 2 57" xfId="5996"/>
    <cellStyle name="20% - Accent6 2 58" xfId="5997"/>
    <cellStyle name="20% - Accent6 2 59" xfId="5998"/>
    <cellStyle name="20% - Accent6 2 6" xfId="5999"/>
    <cellStyle name="20% - Accent6 2 60" xfId="6000"/>
    <cellStyle name="20% - Accent6 2 61" xfId="6001"/>
    <cellStyle name="20% - Accent6 2 62" xfId="6002"/>
    <cellStyle name="20% - Accent6 2 63" xfId="6003"/>
    <cellStyle name="20% - Accent6 2 64" xfId="6004"/>
    <cellStyle name="20% - Accent6 2 65" xfId="6005"/>
    <cellStyle name="20% - Accent6 2 66" xfId="6006"/>
    <cellStyle name="20% - Accent6 2 67" xfId="6007"/>
    <cellStyle name="20% - Accent6 2 68" xfId="6008"/>
    <cellStyle name="20% - Accent6 2 69" xfId="6009"/>
    <cellStyle name="20% - Accent6 2 7" xfId="6010"/>
    <cellStyle name="20% - Accent6 2 70" xfId="6011"/>
    <cellStyle name="20% - Accent6 2 71" xfId="6012"/>
    <cellStyle name="20% - Accent6 2 72" xfId="6013"/>
    <cellStyle name="20% - Accent6 2 73" xfId="6014"/>
    <cellStyle name="20% - Accent6 2 74" xfId="6015"/>
    <cellStyle name="20% - Accent6 2 75" xfId="6016"/>
    <cellStyle name="20% - Accent6 2 76" xfId="6017"/>
    <cellStyle name="20% - Accent6 2 77" xfId="6018"/>
    <cellStyle name="20% - Accent6 2 78" xfId="6019"/>
    <cellStyle name="20% - Accent6 2 79" xfId="6020"/>
    <cellStyle name="20% - Accent6 2 8" xfId="6021"/>
    <cellStyle name="20% - Accent6 2 80" xfId="6022"/>
    <cellStyle name="20% - Accent6 2 81" xfId="6023"/>
    <cellStyle name="20% - Accent6 2 82" xfId="6024"/>
    <cellStyle name="20% - Accent6 2 83" xfId="6025"/>
    <cellStyle name="20% - Accent6 2 84" xfId="6026"/>
    <cellStyle name="20% - Accent6 2 85" xfId="6027"/>
    <cellStyle name="20% - Accent6 2 86" xfId="6028"/>
    <cellStyle name="20% - Accent6 2 9" xfId="6029"/>
    <cellStyle name="20% - Accent6 3" xfId="6030"/>
    <cellStyle name="-2001" xfId="329"/>
    <cellStyle name="-2001 2" xfId="6031"/>
    <cellStyle name="-2001?_x000c_Normal_AD_x000b_Normal_Adot?_x000d_Normal_ADAdot?_x000d_Normal_ADOT~1ⓨ␐_x000b_?ÿ?_x0012_?ÿ?adot" xfId="2821"/>
    <cellStyle name="3" xfId="330"/>
    <cellStyle name="3 2" xfId="331"/>
    <cellStyle name="3 2 2" xfId="332"/>
    <cellStyle name="3_7 noi 48 goi C5 9 vi na" xfId="6032"/>
    <cellStyle name="3_7 noi 48 goi C5 9 vi na_09.11.2011 Giai ngan 9 thang nam 2011" xfId="6033"/>
    <cellStyle name="3_Book1" xfId="333"/>
    <cellStyle name="3_Book1 2" xfId="2822"/>
    <cellStyle name="3_Book1_1" xfId="334"/>
    <cellStyle name="3_Book1_1_!1 1 bao cao giao KH ve HTCMT vung TNB   12-12-2011" xfId="6034"/>
    <cellStyle name="3_Book1_1_09.11.2011 Giai ngan 9 thang nam 2011" xfId="6035"/>
    <cellStyle name="3_Book1_1_Bieu4HTMT" xfId="6036"/>
    <cellStyle name="3_Book1_1_Bieu4HTMT_!1 1 bao cao giao KH ve HTCMT vung TNB   12-12-2011" xfId="6037"/>
    <cellStyle name="3_Book1_1_Bieu4HTMT_KH TPCP vung TNB (03-1-2012)" xfId="6038"/>
    <cellStyle name="3_Book1_1_Book1" xfId="6039"/>
    <cellStyle name="3_Book1_1_KH TPCP vung TNB (03-1-2012)" xfId="6040"/>
    <cellStyle name="3_Book1_1_PB1 -  Hop truc tinh uy" xfId="2224"/>
    <cellStyle name="3_Book1_1_Phu luc so 2 - NSTW  - Phuong an tinh toan theo huong dan cua Bo (khong bao gom bat thuong)" xfId="2225"/>
    <cellStyle name="3_Book1_1_PL 3 - Hop truc tinh uy" xfId="2226"/>
    <cellStyle name="3_Book1_1_PL3" xfId="335"/>
    <cellStyle name="3_Book1_1_PL4 - Hop truc tinh uy" xfId="2227"/>
    <cellStyle name="3_Book1_2" xfId="6041"/>
    <cellStyle name="3_Book1_Book1" xfId="6042"/>
    <cellStyle name="3_Cau thuy dien Ban La (Cu Anh)" xfId="336"/>
    <cellStyle name="3_Cau thuy dien Ban La (Cu Anh)_!1 1 bao cao giao KH ve HTCMT vung TNB   12-12-2011" xfId="6043"/>
    <cellStyle name="3_Cau thuy dien Ban La (Cu Anh)_09.11.2011 Giai ngan 9 thang nam 2011" xfId="6044"/>
    <cellStyle name="3_Cau thuy dien Ban La (Cu Anh)_11 huyen men nui" xfId="337"/>
    <cellStyle name="3_Cau thuy dien Ban La (Cu Anh)_Bieu4HTMT" xfId="6045"/>
    <cellStyle name="3_Cau thuy dien Ban La (Cu Anh)_Bieu4HTMT_!1 1 bao cao giao KH ve HTCMT vung TNB   12-12-2011" xfId="6046"/>
    <cellStyle name="3_Cau thuy dien Ban La (Cu Anh)_Bieu4HTMT_KH TPCP vung TNB (03-1-2012)" xfId="6047"/>
    <cellStyle name="3_Cau thuy dien Ban La (Cu Anh)_Book1" xfId="6048"/>
    <cellStyle name="3_Cau thuy dien Ban La (Cu Anh)_Chi tieu DV KHHGD 2017" xfId="338"/>
    <cellStyle name="3_Cau thuy dien Ban La (Cu Anh)_KH TPCP vung TNB (03-1-2012)" xfId="6049"/>
    <cellStyle name="3_Cau thuy dien Ban La (Cu Anh)_PB1 -  Hop truc tinh uy" xfId="2228"/>
    <cellStyle name="3_Cau thuy dien Ban La (Cu Anh)_Phu luc so 2 - NSTW  - Phuong an tinh toan theo huong dan cua Bo (khong bao gom bat thuong)" xfId="2229"/>
    <cellStyle name="3_Cau thuy dien Ban La (Cu Anh)_PL 3 - Hop truc tinh uy" xfId="2230"/>
    <cellStyle name="3_Cau thuy dien Ban La (Cu Anh)_PL3" xfId="339"/>
    <cellStyle name="3_Cau thuy dien Ban La (Cu Anh)_PL4 - Hop truc tinh uy" xfId="2231"/>
    <cellStyle name="3_DT KT ngay 10-9-2005" xfId="6050"/>
    <cellStyle name="3_Dtdchinh2397" xfId="340"/>
    <cellStyle name="3_Dtdchinh2397_09.11.2011 Giai ngan 9 thang nam 2011" xfId="6051"/>
    <cellStyle name="3_DTXL goi 11(20-9-05)" xfId="6052"/>
    <cellStyle name="3_Du toan (5 - 04 - 2004)" xfId="6053"/>
    <cellStyle name="3_Du toan 558 (Km17+508.12 - Km 22)" xfId="341"/>
    <cellStyle name="3_Du toan 558 (Km17+508.12 - Km 22)_!1 1 bao cao giao KH ve HTCMT vung TNB   12-12-2011" xfId="6054"/>
    <cellStyle name="3_Du toan 558 (Km17+508.12 - Km 22)_09.11.2011 Giai ngan 9 thang nam 2011" xfId="6055"/>
    <cellStyle name="3_Du toan 558 (Km17+508.12 - Km 22)_11 huyen men nui" xfId="342"/>
    <cellStyle name="3_Du toan 558 (Km17+508.12 - Km 22)_Bieu4HTMT" xfId="6056"/>
    <cellStyle name="3_Du toan 558 (Km17+508.12 - Km 22)_Bieu4HTMT_!1 1 bao cao giao KH ve HTCMT vung TNB   12-12-2011" xfId="6057"/>
    <cellStyle name="3_Du toan 558 (Km17+508.12 - Km 22)_Bieu4HTMT_KH TPCP vung TNB (03-1-2012)" xfId="6058"/>
    <cellStyle name="3_Du toan 558 (Km17+508.12 - Km 22)_Book1" xfId="6059"/>
    <cellStyle name="3_Du toan 558 (Km17+508.12 - Km 22)_Chi tieu DV KHHGD 2017" xfId="343"/>
    <cellStyle name="3_Du toan 558 (Km17+508.12 - Km 22)_KH TPCP vung TNB (03-1-2012)" xfId="6060"/>
    <cellStyle name="3_Du toan 558 (Km17+508.12 - Km 22)_PB1 -  Hop truc tinh uy" xfId="2232"/>
    <cellStyle name="3_Du toan 558 (Km17+508.12 - Km 22)_Phu luc so 2 - NSTW  - Phuong an tinh toan theo huong dan cua Bo (khong bao gom bat thuong)" xfId="2233"/>
    <cellStyle name="3_Du toan 558 (Km17+508.12 - Km 22)_PL 3 - Hop truc tinh uy" xfId="2234"/>
    <cellStyle name="3_Du toan 558 (Km17+508.12 - Km 22)_PL3" xfId="344"/>
    <cellStyle name="3_Du toan 558 (Km17+508.12 - Km 22)_PL4 - Hop truc tinh uy" xfId="2235"/>
    <cellStyle name="3_Du toan Goi 1" xfId="6061"/>
    <cellStyle name="3_Du toan Goi 1_Book1" xfId="6062"/>
    <cellStyle name="3_Du toan Goi 2" xfId="6063"/>
    <cellStyle name="3_Du toan Goi 2_Book1" xfId="6064"/>
    <cellStyle name="3_Du toan ngay 1-9-2004 (version 1)" xfId="6065"/>
    <cellStyle name="3_Du toan ngay 1-9-2004 (version 1)_Book1" xfId="6066"/>
    <cellStyle name="3_Dutoan xuatban" xfId="6067"/>
    <cellStyle name="3_Dutoan xuatbanlan2" xfId="6068"/>
    <cellStyle name="3_Gia_VL cau-JIBIC-Ha-tinh" xfId="6069"/>
    <cellStyle name="3_Gia_VLQL48_duyet " xfId="345"/>
    <cellStyle name="3_Gia_VLQL48_duyet _!1 1 bao cao giao KH ve HTCMT vung TNB   12-12-2011" xfId="6070"/>
    <cellStyle name="3_Gia_VLQL48_duyet _09.11.2011 Giai ngan 9 thang nam 2011" xfId="6071"/>
    <cellStyle name="3_Gia_VLQL48_duyet _Bieu4HTMT" xfId="6072"/>
    <cellStyle name="3_Gia_VLQL48_duyet _Bieu4HTMT_!1 1 bao cao giao KH ve HTCMT vung TNB   12-12-2011" xfId="6073"/>
    <cellStyle name="3_Gia_VLQL48_duyet _Bieu4HTMT_KH TPCP vung TNB (03-1-2012)" xfId="6074"/>
    <cellStyle name="3_Gia_VLQL48_duyet _Book1" xfId="6075"/>
    <cellStyle name="3_Gia_VLQL48_duyet _KH TPCP vung TNB (03-1-2012)" xfId="6076"/>
    <cellStyle name="3_Gia_VLQL48_duyet _PB1 -  Hop truc tinh uy" xfId="2236"/>
    <cellStyle name="3_Gia_VLQL48_duyet _Phu luc so 2 - NSTW  - Phuong an tinh toan theo huong dan cua Bo (khong bao gom bat thuong)" xfId="2237"/>
    <cellStyle name="3_Gia_VLQL48_duyet _PL 3 - Hop truc tinh uy" xfId="2238"/>
    <cellStyle name="3_Gia_VLQL48_duyet _PL3" xfId="346"/>
    <cellStyle name="3_Gia_VLQL48_duyet _PL4 - Hop truc tinh uy" xfId="2239"/>
    <cellStyle name="3_goi 1" xfId="6077"/>
    <cellStyle name="3_Hoi Song" xfId="6078"/>
    <cellStyle name="3_Hoi Song_Book1" xfId="6079"/>
    <cellStyle name="3_KLNM 1303" xfId="6080"/>
    <cellStyle name="3_KlQdinhduyet" xfId="347"/>
    <cellStyle name="3_KlQdinhduyet_!1 1 bao cao giao KH ve HTCMT vung TNB   12-12-2011" xfId="6081"/>
    <cellStyle name="3_KlQdinhduyet_09.11.2011 Giai ngan 9 thang nam 2011" xfId="6082"/>
    <cellStyle name="3_KlQdinhduyet_Bieu4HTMT" xfId="6083"/>
    <cellStyle name="3_KlQdinhduyet_Bieu4HTMT_!1 1 bao cao giao KH ve HTCMT vung TNB   12-12-2011" xfId="6084"/>
    <cellStyle name="3_KlQdinhduyet_Bieu4HTMT_KH TPCP vung TNB (03-1-2012)" xfId="6085"/>
    <cellStyle name="3_KlQdinhduyet_Book1" xfId="6086"/>
    <cellStyle name="3_KlQdinhduyet_KH TPCP vung TNB (03-1-2012)" xfId="6087"/>
    <cellStyle name="3_KlQdinhduyet_PB1 -  Hop truc tinh uy" xfId="2240"/>
    <cellStyle name="3_KlQdinhduyet_Phu luc so 2 - NSTW  - Phuong an tinh toan theo huong dan cua Bo (khong bao gom bat thuong)" xfId="2241"/>
    <cellStyle name="3_KlQdinhduyet_PL 3 - Hop truc tinh uy" xfId="2242"/>
    <cellStyle name="3_KlQdinhduyet_PL3" xfId="348"/>
    <cellStyle name="3_KlQdinhduyet_PL4 - Hop truc tinh uy" xfId="2243"/>
    <cellStyle name="3_Thong ke cong" xfId="6088"/>
    <cellStyle name="3_Thong ke cong_09.11.2011 Giai ngan 9 thang nam 2011" xfId="6089"/>
    <cellStyle name="3_thong ke giao dan sinh" xfId="6090"/>
    <cellStyle name="3_thong ke giao dan sinh_09.11.2011 Giai ngan 9 thang nam 2011" xfId="6091"/>
    <cellStyle name="3_VatLieu 3 cau -NA" xfId="6092"/>
    <cellStyle name="3_ÿÿÿÿÿ" xfId="349"/>
    <cellStyle name="3_ÿÿÿÿÿ 2" xfId="350"/>
    <cellStyle name="3_ÿÿÿÿÿ 2 2" xfId="351"/>
    <cellStyle name="3_ÿÿÿÿÿ_Book1" xfId="6093"/>
    <cellStyle name="4" xfId="352"/>
    <cellStyle name="4 2" xfId="353"/>
    <cellStyle name="4 2 2" xfId="354"/>
    <cellStyle name="4_7 noi 48 goi C5 9 vi na" xfId="6094"/>
    <cellStyle name="4_7 noi 48 goi C5 9 vi na_09.11.2011 Giai ngan 9 thang nam 2011" xfId="6095"/>
    <cellStyle name="4_Book1" xfId="355"/>
    <cellStyle name="4_Book1_1" xfId="356"/>
    <cellStyle name="4_Book1_1_!1 1 bao cao giao KH ve HTCMT vung TNB   12-12-2011" xfId="6096"/>
    <cellStyle name="4_Book1_1_09.11.2011 Giai ngan 9 thang nam 2011" xfId="6097"/>
    <cellStyle name="4_Book1_1_Bieu4HTMT" xfId="6098"/>
    <cellStyle name="4_Book1_1_Bieu4HTMT_!1 1 bao cao giao KH ve HTCMT vung TNB   12-12-2011" xfId="6099"/>
    <cellStyle name="4_Book1_1_Bieu4HTMT_KH TPCP vung TNB (03-1-2012)" xfId="6100"/>
    <cellStyle name="4_Book1_1_KH TPCP vung TNB (03-1-2012)" xfId="6101"/>
    <cellStyle name="4_Book1_1_PB1 -  Hop truc tinh uy" xfId="2244"/>
    <cellStyle name="4_Book1_1_Phu luc so 2 - NSTW  - Phuong an tinh toan theo huong dan cua Bo (khong bao gom bat thuong)" xfId="2245"/>
    <cellStyle name="4_Book1_1_PL 3 - Hop truc tinh uy" xfId="2246"/>
    <cellStyle name="4_Book1_1_PL3" xfId="357"/>
    <cellStyle name="4_Book1_1_PL4 - Hop truc tinh uy" xfId="2247"/>
    <cellStyle name="4_Cau thuy dien Ban La (Cu Anh)" xfId="358"/>
    <cellStyle name="4_Cau thuy dien Ban La (Cu Anh)_!1 1 bao cao giao KH ve HTCMT vung TNB   12-12-2011" xfId="6102"/>
    <cellStyle name="4_Cau thuy dien Ban La (Cu Anh)_09.11.2011 Giai ngan 9 thang nam 2011" xfId="6103"/>
    <cellStyle name="4_Cau thuy dien Ban La (Cu Anh)_11 huyen men nui" xfId="359"/>
    <cellStyle name="4_Cau thuy dien Ban La (Cu Anh)_Bieu4HTMT" xfId="6104"/>
    <cellStyle name="4_Cau thuy dien Ban La (Cu Anh)_Bieu4HTMT_!1 1 bao cao giao KH ve HTCMT vung TNB   12-12-2011" xfId="6105"/>
    <cellStyle name="4_Cau thuy dien Ban La (Cu Anh)_Bieu4HTMT_KH TPCP vung TNB (03-1-2012)" xfId="6106"/>
    <cellStyle name="4_Cau thuy dien Ban La (Cu Anh)_Chi tieu DV KHHGD 2017" xfId="360"/>
    <cellStyle name="4_Cau thuy dien Ban La (Cu Anh)_KH TPCP vung TNB (03-1-2012)" xfId="6107"/>
    <cellStyle name="4_Cau thuy dien Ban La (Cu Anh)_PB1 -  Hop truc tinh uy" xfId="2248"/>
    <cellStyle name="4_Cau thuy dien Ban La (Cu Anh)_Phu luc so 2 - NSTW  - Phuong an tinh toan theo huong dan cua Bo (khong bao gom bat thuong)" xfId="2249"/>
    <cellStyle name="4_Cau thuy dien Ban La (Cu Anh)_PL 3 - Hop truc tinh uy" xfId="2250"/>
    <cellStyle name="4_Cau thuy dien Ban La (Cu Anh)_PL3" xfId="361"/>
    <cellStyle name="4_Cau thuy dien Ban La (Cu Anh)_PL4 - Hop truc tinh uy" xfId="2251"/>
    <cellStyle name="4_DT KT ngay 10-9-2005" xfId="6108"/>
    <cellStyle name="4_Dtdchinh2397" xfId="362"/>
    <cellStyle name="4_Dtdchinh2397_09.11.2011 Giai ngan 9 thang nam 2011" xfId="6109"/>
    <cellStyle name="4_DTXL goi 11(20-9-05)" xfId="6110"/>
    <cellStyle name="4_Du toan (5 - 04 - 2004)" xfId="6111"/>
    <cellStyle name="4_Du toan 558 (Km17+508.12 - Km 22)" xfId="363"/>
    <cellStyle name="4_Du toan 558 (Km17+508.12 - Km 22)_!1 1 bao cao giao KH ve HTCMT vung TNB   12-12-2011" xfId="6112"/>
    <cellStyle name="4_Du toan 558 (Km17+508.12 - Km 22)_09.11.2011 Giai ngan 9 thang nam 2011" xfId="6113"/>
    <cellStyle name="4_Du toan 558 (Km17+508.12 - Km 22)_11 huyen men nui" xfId="364"/>
    <cellStyle name="4_Du toan 558 (Km17+508.12 - Km 22)_Bieu4HTMT" xfId="6114"/>
    <cellStyle name="4_Du toan 558 (Km17+508.12 - Km 22)_Bieu4HTMT_!1 1 bao cao giao KH ve HTCMT vung TNB   12-12-2011" xfId="6115"/>
    <cellStyle name="4_Du toan 558 (Km17+508.12 - Km 22)_Bieu4HTMT_KH TPCP vung TNB (03-1-2012)" xfId="6116"/>
    <cellStyle name="4_Du toan 558 (Km17+508.12 - Km 22)_Chi tieu DV KHHGD 2017" xfId="365"/>
    <cellStyle name="4_Du toan 558 (Km17+508.12 - Km 22)_KH TPCP vung TNB (03-1-2012)" xfId="6117"/>
    <cellStyle name="4_Du toan 558 (Km17+508.12 - Km 22)_PB1 -  Hop truc tinh uy" xfId="2252"/>
    <cellStyle name="4_Du toan 558 (Km17+508.12 - Km 22)_Phu luc so 2 - NSTW  - Phuong an tinh toan theo huong dan cua Bo (khong bao gom bat thuong)" xfId="2253"/>
    <cellStyle name="4_Du toan 558 (Km17+508.12 - Km 22)_PL 3 - Hop truc tinh uy" xfId="2254"/>
    <cellStyle name="4_Du toan 558 (Km17+508.12 - Km 22)_PL3" xfId="366"/>
    <cellStyle name="4_Du toan 558 (Km17+508.12 - Km 22)_PL4 - Hop truc tinh uy" xfId="2255"/>
    <cellStyle name="4_Du toan Goi 1" xfId="6118"/>
    <cellStyle name="4_Du toan Goi 2" xfId="6119"/>
    <cellStyle name="4_Du toan ngay 1-9-2004 (version 1)" xfId="6120"/>
    <cellStyle name="4_Dutoan xuatban" xfId="6121"/>
    <cellStyle name="4_Dutoan xuatbanlan2" xfId="6122"/>
    <cellStyle name="4_Gia_VL cau-JIBIC-Ha-tinh" xfId="6123"/>
    <cellStyle name="4_Gia_VLQL48_duyet " xfId="367"/>
    <cellStyle name="4_Gia_VLQL48_duyet _!1 1 bao cao giao KH ve HTCMT vung TNB   12-12-2011" xfId="6124"/>
    <cellStyle name="4_Gia_VLQL48_duyet _09.11.2011 Giai ngan 9 thang nam 2011" xfId="6125"/>
    <cellStyle name="4_Gia_VLQL48_duyet _Bieu4HTMT" xfId="6126"/>
    <cellStyle name="4_Gia_VLQL48_duyet _Bieu4HTMT_!1 1 bao cao giao KH ve HTCMT vung TNB   12-12-2011" xfId="6127"/>
    <cellStyle name="4_Gia_VLQL48_duyet _Bieu4HTMT_KH TPCP vung TNB (03-1-2012)" xfId="6128"/>
    <cellStyle name="4_Gia_VLQL48_duyet _KH TPCP vung TNB (03-1-2012)" xfId="6129"/>
    <cellStyle name="4_Gia_VLQL48_duyet _PB1 -  Hop truc tinh uy" xfId="2256"/>
    <cellStyle name="4_Gia_VLQL48_duyet _Phu luc so 2 - NSTW  - Phuong an tinh toan theo huong dan cua Bo (khong bao gom bat thuong)" xfId="2257"/>
    <cellStyle name="4_Gia_VLQL48_duyet _PL 3 - Hop truc tinh uy" xfId="2258"/>
    <cellStyle name="4_Gia_VLQL48_duyet _PL3" xfId="368"/>
    <cellStyle name="4_Gia_VLQL48_duyet _PL4 - Hop truc tinh uy" xfId="2259"/>
    <cellStyle name="4_goi 1" xfId="6130"/>
    <cellStyle name="4_Hoi Song" xfId="6131"/>
    <cellStyle name="4_KLNM 1303" xfId="6132"/>
    <cellStyle name="4_KlQdinhduyet" xfId="369"/>
    <cellStyle name="4_KlQdinhduyet_!1 1 bao cao giao KH ve HTCMT vung TNB   12-12-2011" xfId="6133"/>
    <cellStyle name="4_KlQdinhduyet_09.11.2011 Giai ngan 9 thang nam 2011" xfId="6134"/>
    <cellStyle name="4_KlQdinhduyet_Bieu4HTMT" xfId="6135"/>
    <cellStyle name="4_KlQdinhduyet_Bieu4HTMT_!1 1 bao cao giao KH ve HTCMT vung TNB   12-12-2011" xfId="6136"/>
    <cellStyle name="4_KlQdinhduyet_Bieu4HTMT_KH TPCP vung TNB (03-1-2012)" xfId="6137"/>
    <cellStyle name="4_KlQdinhduyet_KH TPCP vung TNB (03-1-2012)" xfId="6138"/>
    <cellStyle name="4_KlQdinhduyet_PB1 -  Hop truc tinh uy" xfId="2260"/>
    <cellStyle name="4_KlQdinhduyet_Phu luc so 2 - NSTW  - Phuong an tinh toan theo huong dan cua Bo (khong bao gom bat thuong)" xfId="2261"/>
    <cellStyle name="4_KlQdinhduyet_PL 3 - Hop truc tinh uy" xfId="2262"/>
    <cellStyle name="4_KlQdinhduyet_PL3" xfId="370"/>
    <cellStyle name="4_KlQdinhduyet_PL4 - Hop truc tinh uy" xfId="2263"/>
    <cellStyle name="4_Thong ke cong" xfId="6139"/>
    <cellStyle name="4_Thong ke cong_09.11.2011 Giai ngan 9 thang nam 2011" xfId="6140"/>
    <cellStyle name="4_thong ke giao dan sinh" xfId="6141"/>
    <cellStyle name="4_thong ke giao dan sinh_09.11.2011 Giai ngan 9 thang nam 2011" xfId="6142"/>
    <cellStyle name="4_VatLieu 3 cau -NA" xfId="6143"/>
    <cellStyle name="4_ÿÿÿÿÿ" xfId="371"/>
    <cellStyle name="4_ÿÿÿÿÿ 2" xfId="372"/>
    <cellStyle name="4_ÿÿÿÿÿ 2 2" xfId="373"/>
    <cellStyle name="40 % - Akzent1" xfId="374"/>
    <cellStyle name="40 % - Akzent2" xfId="375"/>
    <cellStyle name="40 % - Akzent3" xfId="376"/>
    <cellStyle name="40 % - Akzent4" xfId="377"/>
    <cellStyle name="40 % - Akzent5" xfId="378"/>
    <cellStyle name="40 % - Akzent6" xfId="379"/>
    <cellStyle name="40% - Accent1 2" xfId="380"/>
    <cellStyle name="40% - Accent1 2 10" xfId="6144"/>
    <cellStyle name="40% - Accent1 2 11" xfId="6145"/>
    <cellStyle name="40% - Accent1 2 12" xfId="6146"/>
    <cellStyle name="40% - Accent1 2 13" xfId="6147"/>
    <cellStyle name="40% - Accent1 2 14" xfId="6148"/>
    <cellStyle name="40% - Accent1 2 15" xfId="6149"/>
    <cellStyle name="40% - Accent1 2 16" xfId="6150"/>
    <cellStyle name="40% - Accent1 2 17" xfId="6151"/>
    <cellStyle name="40% - Accent1 2 18" xfId="6152"/>
    <cellStyle name="40% - Accent1 2 19" xfId="6153"/>
    <cellStyle name="40% - Accent1 2 2" xfId="381"/>
    <cellStyle name="40% - Accent1 2 2 2" xfId="6154"/>
    <cellStyle name="40% - Accent1 2 2 3" xfId="6155"/>
    <cellStyle name="40% - Accent1 2 20" xfId="6156"/>
    <cellStyle name="40% - Accent1 2 21" xfId="6157"/>
    <cellStyle name="40% - Accent1 2 22" xfId="6158"/>
    <cellStyle name="40% - Accent1 2 23" xfId="6159"/>
    <cellStyle name="40% - Accent1 2 24" xfId="6160"/>
    <cellStyle name="40% - Accent1 2 25" xfId="6161"/>
    <cellStyle name="40% - Accent1 2 26" xfId="6162"/>
    <cellStyle name="40% - Accent1 2 27" xfId="6163"/>
    <cellStyle name="40% - Accent1 2 28" xfId="6164"/>
    <cellStyle name="40% - Accent1 2 29" xfId="6165"/>
    <cellStyle name="40% - Accent1 2 3" xfId="6166"/>
    <cellStyle name="40% - Accent1 2 3 2" xfId="6167"/>
    <cellStyle name="40% - Accent1 2 30" xfId="6168"/>
    <cellStyle name="40% - Accent1 2 31" xfId="6169"/>
    <cellStyle name="40% - Accent1 2 32" xfId="6170"/>
    <cellStyle name="40% - Accent1 2 33" xfId="6171"/>
    <cellStyle name="40% - Accent1 2 34" xfId="6172"/>
    <cellStyle name="40% - Accent1 2 35" xfId="6173"/>
    <cellStyle name="40% - Accent1 2 36" xfId="6174"/>
    <cellStyle name="40% - Accent1 2 37" xfId="6175"/>
    <cellStyle name="40% - Accent1 2 38" xfId="6176"/>
    <cellStyle name="40% - Accent1 2 39" xfId="6177"/>
    <cellStyle name="40% - Accent1 2 4" xfId="6178"/>
    <cellStyle name="40% - Accent1 2 4 2" xfId="6179"/>
    <cellStyle name="40% - Accent1 2 40" xfId="6180"/>
    <cellStyle name="40% - Accent1 2 41" xfId="6181"/>
    <cellStyle name="40% - Accent1 2 42" xfId="6182"/>
    <cellStyle name="40% - Accent1 2 43" xfId="6183"/>
    <cellStyle name="40% - Accent1 2 44" xfId="6184"/>
    <cellStyle name="40% - Accent1 2 45" xfId="6185"/>
    <cellStyle name="40% - Accent1 2 46" xfId="6186"/>
    <cellStyle name="40% - Accent1 2 47" xfId="6187"/>
    <cellStyle name="40% - Accent1 2 48" xfId="6188"/>
    <cellStyle name="40% - Accent1 2 49" xfId="6189"/>
    <cellStyle name="40% - Accent1 2 5" xfId="6190"/>
    <cellStyle name="40% - Accent1 2 50" xfId="6191"/>
    <cellStyle name="40% - Accent1 2 51" xfId="6192"/>
    <cellStyle name="40% - Accent1 2 52" xfId="6193"/>
    <cellStyle name="40% - Accent1 2 53" xfId="6194"/>
    <cellStyle name="40% - Accent1 2 54" xfId="6195"/>
    <cellStyle name="40% - Accent1 2 55" xfId="6196"/>
    <cellStyle name="40% - Accent1 2 56" xfId="6197"/>
    <cellStyle name="40% - Accent1 2 57" xfId="6198"/>
    <cellStyle name="40% - Accent1 2 58" xfId="6199"/>
    <cellStyle name="40% - Accent1 2 59" xfId="6200"/>
    <cellStyle name="40% - Accent1 2 6" xfId="6201"/>
    <cellStyle name="40% - Accent1 2 60" xfId="6202"/>
    <cellStyle name="40% - Accent1 2 61" xfId="6203"/>
    <cellStyle name="40% - Accent1 2 62" xfId="6204"/>
    <cellStyle name="40% - Accent1 2 63" xfId="6205"/>
    <cellStyle name="40% - Accent1 2 64" xfId="6206"/>
    <cellStyle name="40% - Accent1 2 65" xfId="6207"/>
    <cellStyle name="40% - Accent1 2 66" xfId="6208"/>
    <cellStyle name="40% - Accent1 2 67" xfId="6209"/>
    <cellStyle name="40% - Accent1 2 68" xfId="6210"/>
    <cellStyle name="40% - Accent1 2 69" xfId="6211"/>
    <cellStyle name="40% - Accent1 2 7" xfId="6212"/>
    <cellStyle name="40% - Accent1 2 70" xfId="6213"/>
    <cellStyle name="40% - Accent1 2 71" xfId="6214"/>
    <cellStyle name="40% - Accent1 2 72" xfId="6215"/>
    <cellStyle name="40% - Accent1 2 73" xfId="6216"/>
    <cellStyle name="40% - Accent1 2 74" xfId="6217"/>
    <cellStyle name="40% - Accent1 2 75" xfId="6218"/>
    <cellStyle name="40% - Accent1 2 76" xfId="6219"/>
    <cellStyle name="40% - Accent1 2 77" xfId="6220"/>
    <cellStyle name="40% - Accent1 2 78" xfId="6221"/>
    <cellStyle name="40% - Accent1 2 79" xfId="6222"/>
    <cellStyle name="40% - Accent1 2 8" xfId="6223"/>
    <cellStyle name="40% - Accent1 2 80" xfId="6224"/>
    <cellStyle name="40% - Accent1 2 81" xfId="6225"/>
    <cellStyle name="40% - Accent1 2 82" xfId="6226"/>
    <cellStyle name="40% - Accent1 2 83" xfId="6227"/>
    <cellStyle name="40% - Accent1 2 84" xfId="6228"/>
    <cellStyle name="40% - Accent1 2 85" xfId="6229"/>
    <cellStyle name="40% - Accent1 2 86" xfId="6230"/>
    <cellStyle name="40% - Accent1 2 87" xfId="6231"/>
    <cellStyle name="40% - Accent1 2 9" xfId="6232"/>
    <cellStyle name="40% - Accent1 3" xfId="6233"/>
    <cellStyle name="40% - Accent2 2" xfId="382"/>
    <cellStyle name="40% - Accent2 2 10" xfId="6234"/>
    <cellStyle name="40% - Accent2 2 11" xfId="6235"/>
    <cellStyle name="40% - Accent2 2 12" xfId="6236"/>
    <cellStyle name="40% - Accent2 2 13" xfId="6237"/>
    <cellStyle name="40% - Accent2 2 14" xfId="6238"/>
    <cellStyle name="40% - Accent2 2 15" xfId="6239"/>
    <cellStyle name="40% - Accent2 2 16" xfId="6240"/>
    <cellStyle name="40% - Accent2 2 17" xfId="6241"/>
    <cellStyle name="40% - Accent2 2 18" xfId="6242"/>
    <cellStyle name="40% - Accent2 2 19" xfId="6243"/>
    <cellStyle name="40% - Accent2 2 2" xfId="383"/>
    <cellStyle name="40% - Accent2 2 2 2" xfId="6244"/>
    <cellStyle name="40% - Accent2 2 2 3" xfId="6245"/>
    <cellStyle name="40% - Accent2 2 20" xfId="6246"/>
    <cellStyle name="40% - Accent2 2 21" xfId="6247"/>
    <cellStyle name="40% - Accent2 2 22" xfId="6248"/>
    <cellStyle name="40% - Accent2 2 23" xfId="6249"/>
    <cellStyle name="40% - Accent2 2 24" xfId="6250"/>
    <cellStyle name="40% - Accent2 2 25" xfId="6251"/>
    <cellStyle name="40% - Accent2 2 26" xfId="6252"/>
    <cellStyle name="40% - Accent2 2 27" xfId="6253"/>
    <cellStyle name="40% - Accent2 2 28" xfId="6254"/>
    <cellStyle name="40% - Accent2 2 29" xfId="6255"/>
    <cellStyle name="40% - Accent2 2 3" xfId="6256"/>
    <cellStyle name="40% - Accent2 2 30" xfId="6257"/>
    <cellStyle name="40% - Accent2 2 31" xfId="6258"/>
    <cellStyle name="40% - Accent2 2 32" xfId="6259"/>
    <cellStyle name="40% - Accent2 2 33" xfId="6260"/>
    <cellStyle name="40% - Accent2 2 34" xfId="6261"/>
    <cellStyle name="40% - Accent2 2 35" xfId="6262"/>
    <cellStyle name="40% - Accent2 2 36" xfId="6263"/>
    <cellStyle name="40% - Accent2 2 37" xfId="6264"/>
    <cellStyle name="40% - Accent2 2 38" xfId="6265"/>
    <cellStyle name="40% - Accent2 2 39" xfId="6266"/>
    <cellStyle name="40% - Accent2 2 4" xfId="6267"/>
    <cellStyle name="40% - Accent2 2 40" xfId="6268"/>
    <cellStyle name="40% - Accent2 2 41" xfId="6269"/>
    <cellStyle name="40% - Accent2 2 42" xfId="6270"/>
    <cellStyle name="40% - Accent2 2 43" xfId="6271"/>
    <cellStyle name="40% - Accent2 2 44" xfId="6272"/>
    <cellStyle name="40% - Accent2 2 45" xfId="6273"/>
    <cellStyle name="40% - Accent2 2 46" xfId="6274"/>
    <cellStyle name="40% - Accent2 2 47" xfId="6275"/>
    <cellStyle name="40% - Accent2 2 48" xfId="6276"/>
    <cellStyle name="40% - Accent2 2 49" xfId="6277"/>
    <cellStyle name="40% - Accent2 2 5" xfId="6278"/>
    <cellStyle name="40% - Accent2 2 50" xfId="6279"/>
    <cellStyle name="40% - Accent2 2 51" xfId="6280"/>
    <cellStyle name="40% - Accent2 2 52" xfId="6281"/>
    <cellStyle name="40% - Accent2 2 53" xfId="6282"/>
    <cellStyle name="40% - Accent2 2 54" xfId="6283"/>
    <cellStyle name="40% - Accent2 2 55" xfId="6284"/>
    <cellStyle name="40% - Accent2 2 56" xfId="6285"/>
    <cellStyle name="40% - Accent2 2 57" xfId="6286"/>
    <cellStyle name="40% - Accent2 2 58" xfId="6287"/>
    <cellStyle name="40% - Accent2 2 59" xfId="6288"/>
    <cellStyle name="40% - Accent2 2 6" xfId="6289"/>
    <cellStyle name="40% - Accent2 2 60" xfId="6290"/>
    <cellStyle name="40% - Accent2 2 61" xfId="6291"/>
    <cellStyle name="40% - Accent2 2 62" xfId="6292"/>
    <cellStyle name="40% - Accent2 2 63" xfId="6293"/>
    <cellStyle name="40% - Accent2 2 64" xfId="6294"/>
    <cellStyle name="40% - Accent2 2 65" xfId="6295"/>
    <cellStyle name="40% - Accent2 2 66" xfId="6296"/>
    <cellStyle name="40% - Accent2 2 67" xfId="6297"/>
    <cellStyle name="40% - Accent2 2 68" xfId="6298"/>
    <cellStyle name="40% - Accent2 2 69" xfId="6299"/>
    <cellStyle name="40% - Accent2 2 7" xfId="6300"/>
    <cellStyle name="40% - Accent2 2 70" xfId="6301"/>
    <cellStyle name="40% - Accent2 2 71" xfId="6302"/>
    <cellStyle name="40% - Accent2 2 72" xfId="6303"/>
    <cellStyle name="40% - Accent2 2 73" xfId="6304"/>
    <cellStyle name="40% - Accent2 2 74" xfId="6305"/>
    <cellStyle name="40% - Accent2 2 75" xfId="6306"/>
    <cellStyle name="40% - Accent2 2 76" xfId="6307"/>
    <cellStyle name="40% - Accent2 2 77" xfId="6308"/>
    <cellStyle name="40% - Accent2 2 78" xfId="6309"/>
    <cellStyle name="40% - Accent2 2 79" xfId="6310"/>
    <cellStyle name="40% - Accent2 2 8" xfId="6311"/>
    <cellStyle name="40% - Accent2 2 80" xfId="6312"/>
    <cellStyle name="40% - Accent2 2 81" xfId="6313"/>
    <cellStyle name="40% - Accent2 2 82" xfId="6314"/>
    <cellStyle name="40% - Accent2 2 83" xfId="6315"/>
    <cellStyle name="40% - Accent2 2 84" xfId="6316"/>
    <cellStyle name="40% - Accent2 2 85" xfId="6317"/>
    <cellStyle name="40% - Accent2 2 86" xfId="6318"/>
    <cellStyle name="40% - Accent2 2 9" xfId="6319"/>
    <cellStyle name="40% - Accent2 3" xfId="6320"/>
    <cellStyle name="40% - Accent3 2" xfId="384"/>
    <cellStyle name="40% - Accent3 2 10" xfId="6321"/>
    <cellStyle name="40% - Accent3 2 11" xfId="6322"/>
    <cellStyle name="40% - Accent3 2 12" xfId="6323"/>
    <cellStyle name="40% - Accent3 2 13" xfId="6324"/>
    <cellStyle name="40% - Accent3 2 14" xfId="6325"/>
    <cellStyle name="40% - Accent3 2 15" xfId="6326"/>
    <cellStyle name="40% - Accent3 2 16" xfId="6327"/>
    <cellStyle name="40% - Accent3 2 17" xfId="6328"/>
    <cellStyle name="40% - Accent3 2 18" xfId="6329"/>
    <cellStyle name="40% - Accent3 2 19" xfId="6330"/>
    <cellStyle name="40% - Accent3 2 2" xfId="385"/>
    <cellStyle name="40% - Accent3 2 2 2" xfId="6331"/>
    <cellStyle name="40% - Accent3 2 2 3" xfId="6332"/>
    <cellStyle name="40% - Accent3 2 20" xfId="6333"/>
    <cellStyle name="40% - Accent3 2 21" xfId="6334"/>
    <cellStyle name="40% - Accent3 2 22" xfId="6335"/>
    <cellStyle name="40% - Accent3 2 23" xfId="6336"/>
    <cellStyle name="40% - Accent3 2 24" xfId="6337"/>
    <cellStyle name="40% - Accent3 2 25" xfId="6338"/>
    <cellStyle name="40% - Accent3 2 26" xfId="6339"/>
    <cellStyle name="40% - Accent3 2 27" xfId="6340"/>
    <cellStyle name="40% - Accent3 2 28" xfId="6341"/>
    <cellStyle name="40% - Accent3 2 29" xfId="6342"/>
    <cellStyle name="40% - Accent3 2 3" xfId="6343"/>
    <cellStyle name="40% - Accent3 2 3 2" xfId="6344"/>
    <cellStyle name="40% - Accent3 2 30" xfId="6345"/>
    <cellStyle name="40% - Accent3 2 31" xfId="6346"/>
    <cellStyle name="40% - Accent3 2 32" xfId="6347"/>
    <cellStyle name="40% - Accent3 2 33" xfId="6348"/>
    <cellStyle name="40% - Accent3 2 34" xfId="6349"/>
    <cellStyle name="40% - Accent3 2 35" xfId="6350"/>
    <cellStyle name="40% - Accent3 2 36" xfId="6351"/>
    <cellStyle name="40% - Accent3 2 37" xfId="6352"/>
    <cellStyle name="40% - Accent3 2 38" xfId="6353"/>
    <cellStyle name="40% - Accent3 2 39" xfId="6354"/>
    <cellStyle name="40% - Accent3 2 4" xfId="6355"/>
    <cellStyle name="40% - Accent3 2 4 2" xfId="6356"/>
    <cellStyle name="40% - Accent3 2 40" xfId="6357"/>
    <cellStyle name="40% - Accent3 2 41" xfId="6358"/>
    <cellStyle name="40% - Accent3 2 42" xfId="6359"/>
    <cellStyle name="40% - Accent3 2 43" xfId="6360"/>
    <cellStyle name="40% - Accent3 2 44" xfId="6361"/>
    <cellStyle name="40% - Accent3 2 45" xfId="6362"/>
    <cellStyle name="40% - Accent3 2 46" xfId="6363"/>
    <cellStyle name="40% - Accent3 2 47" xfId="6364"/>
    <cellStyle name="40% - Accent3 2 48" xfId="6365"/>
    <cellStyle name="40% - Accent3 2 49" xfId="6366"/>
    <cellStyle name="40% - Accent3 2 5" xfId="6367"/>
    <cellStyle name="40% - Accent3 2 50" xfId="6368"/>
    <cellStyle name="40% - Accent3 2 51" xfId="6369"/>
    <cellStyle name="40% - Accent3 2 52" xfId="6370"/>
    <cellStyle name="40% - Accent3 2 53" xfId="6371"/>
    <cellStyle name="40% - Accent3 2 54" xfId="6372"/>
    <cellStyle name="40% - Accent3 2 55" xfId="6373"/>
    <cellStyle name="40% - Accent3 2 56" xfId="6374"/>
    <cellStyle name="40% - Accent3 2 57" xfId="6375"/>
    <cellStyle name="40% - Accent3 2 58" xfId="6376"/>
    <cellStyle name="40% - Accent3 2 59" xfId="6377"/>
    <cellStyle name="40% - Accent3 2 6" xfId="6378"/>
    <cellStyle name="40% - Accent3 2 60" xfId="6379"/>
    <cellStyle name="40% - Accent3 2 61" xfId="6380"/>
    <cellStyle name="40% - Accent3 2 62" xfId="6381"/>
    <cellStyle name="40% - Accent3 2 63" xfId="6382"/>
    <cellStyle name="40% - Accent3 2 64" xfId="6383"/>
    <cellStyle name="40% - Accent3 2 65" xfId="6384"/>
    <cellStyle name="40% - Accent3 2 66" xfId="6385"/>
    <cellStyle name="40% - Accent3 2 67" xfId="6386"/>
    <cellStyle name="40% - Accent3 2 68" xfId="6387"/>
    <cellStyle name="40% - Accent3 2 69" xfId="6388"/>
    <cellStyle name="40% - Accent3 2 7" xfId="6389"/>
    <cellStyle name="40% - Accent3 2 70" xfId="6390"/>
    <cellStyle name="40% - Accent3 2 71" xfId="6391"/>
    <cellStyle name="40% - Accent3 2 72" xfId="6392"/>
    <cellStyle name="40% - Accent3 2 73" xfId="6393"/>
    <cellStyle name="40% - Accent3 2 74" xfId="6394"/>
    <cellStyle name="40% - Accent3 2 75" xfId="6395"/>
    <cellStyle name="40% - Accent3 2 76" xfId="6396"/>
    <cellStyle name="40% - Accent3 2 77" xfId="6397"/>
    <cellStyle name="40% - Accent3 2 78" xfId="6398"/>
    <cellStyle name="40% - Accent3 2 79" xfId="6399"/>
    <cellStyle name="40% - Accent3 2 8" xfId="6400"/>
    <cellStyle name="40% - Accent3 2 80" xfId="6401"/>
    <cellStyle name="40% - Accent3 2 81" xfId="6402"/>
    <cellStyle name="40% - Accent3 2 82" xfId="6403"/>
    <cellStyle name="40% - Accent3 2 83" xfId="6404"/>
    <cellStyle name="40% - Accent3 2 84" xfId="6405"/>
    <cellStyle name="40% - Accent3 2 85" xfId="6406"/>
    <cellStyle name="40% - Accent3 2 86" xfId="6407"/>
    <cellStyle name="40% - Accent3 2 87" xfId="6408"/>
    <cellStyle name="40% - Accent3 2 9" xfId="6409"/>
    <cellStyle name="40% - Accent3 3" xfId="6410"/>
    <cellStyle name="40% - Accent4 2" xfId="386"/>
    <cellStyle name="40% - Accent4 2 10" xfId="6411"/>
    <cellStyle name="40% - Accent4 2 11" xfId="6412"/>
    <cellStyle name="40% - Accent4 2 12" xfId="6413"/>
    <cellStyle name="40% - Accent4 2 13" xfId="6414"/>
    <cellStyle name="40% - Accent4 2 14" xfId="6415"/>
    <cellStyle name="40% - Accent4 2 15" xfId="6416"/>
    <cellStyle name="40% - Accent4 2 16" xfId="6417"/>
    <cellStyle name="40% - Accent4 2 17" xfId="6418"/>
    <cellStyle name="40% - Accent4 2 18" xfId="6419"/>
    <cellStyle name="40% - Accent4 2 19" xfId="6420"/>
    <cellStyle name="40% - Accent4 2 2" xfId="387"/>
    <cellStyle name="40% - Accent4 2 2 2" xfId="6421"/>
    <cellStyle name="40% - Accent4 2 2 3" xfId="6422"/>
    <cellStyle name="40% - Accent4 2 20" xfId="6423"/>
    <cellStyle name="40% - Accent4 2 21" xfId="6424"/>
    <cellStyle name="40% - Accent4 2 22" xfId="6425"/>
    <cellStyle name="40% - Accent4 2 23" xfId="6426"/>
    <cellStyle name="40% - Accent4 2 24" xfId="6427"/>
    <cellStyle name="40% - Accent4 2 25" xfId="6428"/>
    <cellStyle name="40% - Accent4 2 26" xfId="6429"/>
    <cellStyle name="40% - Accent4 2 27" xfId="6430"/>
    <cellStyle name="40% - Accent4 2 28" xfId="6431"/>
    <cellStyle name="40% - Accent4 2 29" xfId="6432"/>
    <cellStyle name="40% - Accent4 2 3" xfId="6433"/>
    <cellStyle name="40% - Accent4 2 3 2" xfId="6434"/>
    <cellStyle name="40% - Accent4 2 30" xfId="6435"/>
    <cellStyle name="40% - Accent4 2 31" xfId="6436"/>
    <cellStyle name="40% - Accent4 2 32" xfId="6437"/>
    <cellStyle name="40% - Accent4 2 33" xfId="6438"/>
    <cellStyle name="40% - Accent4 2 34" xfId="6439"/>
    <cellStyle name="40% - Accent4 2 35" xfId="6440"/>
    <cellStyle name="40% - Accent4 2 36" xfId="6441"/>
    <cellStyle name="40% - Accent4 2 37" xfId="6442"/>
    <cellStyle name="40% - Accent4 2 38" xfId="6443"/>
    <cellStyle name="40% - Accent4 2 39" xfId="6444"/>
    <cellStyle name="40% - Accent4 2 4" xfId="6445"/>
    <cellStyle name="40% - Accent4 2 4 2" xfId="6446"/>
    <cellStyle name="40% - Accent4 2 40" xfId="6447"/>
    <cellStyle name="40% - Accent4 2 41" xfId="6448"/>
    <cellStyle name="40% - Accent4 2 42" xfId="6449"/>
    <cellStyle name="40% - Accent4 2 43" xfId="6450"/>
    <cellStyle name="40% - Accent4 2 44" xfId="6451"/>
    <cellStyle name="40% - Accent4 2 45" xfId="6452"/>
    <cellStyle name="40% - Accent4 2 46" xfId="6453"/>
    <cellStyle name="40% - Accent4 2 47" xfId="6454"/>
    <cellStyle name="40% - Accent4 2 48" xfId="6455"/>
    <cellStyle name="40% - Accent4 2 49" xfId="6456"/>
    <cellStyle name="40% - Accent4 2 5" xfId="6457"/>
    <cellStyle name="40% - Accent4 2 50" xfId="6458"/>
    <cellStyle name="40% - Accent4 2 51" xfId="6459"/>
    <cellStyle name="40% - Accent4 2 52" xfId="6460"/>
    <cellStyle name="40% - Accent4 2 53" xfId="6461"/>
    <cellStyle name="40% - Accent4 2 54" xfId="6462"/>
    <cellStyle name="40% - Accent4 2 55" xfId="6463"/>
    <cellStyle name="40% - Accent4 2 56" xfId="6464"/>
    <cellStyle name="40% - Accent4 2 57" xfId="6465"/>
    <cellStyle name="40% - Accent4 2 58" xfId="6466"/>
    <cellStyle name="40% - Accent4 2 59" xfId="6467"/>
    <cellStyle name="40% - Accent4 2 6" xfId="6468"/>
    <cellStyle name="40% - Accent4 2 60" xfId="6469"/>
    <cellStyle name="40% - Accent4 2 61" xfId="6470"/>
    <cellStyle name="40% - Accent4 2 62" xfId="6471"/>
    <cellStyle name="40% - Accent4 2 63" xfId="6472"/>
    <cellStyle name="40% - Accent4 2 64" xfId="6473"/>
    <cellStyle name="40% - Accent4 2 65" xfId="6474"/>
    <cellStyle name="40% - Accent4 2 66" xfId="6475"/>
    <cellStyle name="40% - Accent4 2 67" xfId="6476"/>
    <cellStyle name="40% - Accent4 2 68" xfId="6477"/>
    <cellStyle name="40% - Accent4 2 69" xfId="6478"/>
    <cellStyle name="40% - Accent4 2 7" xfId="6479"/>
    <cellStyle name="40% - Accent4 2 70" xfId="6480"/>
    <cellStyle name="40% - Accent4 2 71" xfId="6481"/>
    <cellStyle name="40% - Accent4 2 72" xfId="6482"/>
    <cellStyle name="40% - Accent4 2 73" xfId="6483"/>
    <cellStyle name="40% - Accent4 2 74" xfId="6484"/>
    <cellStyle name="40% - Accent4 2 75" xfId="6485"/>
    <cellStyle name="40% - Accent4 2 76" xfId="6486"/>
    <cellStyle name="40% - Accent4 2 77" xfId="6487"/>
    <cellStyle name="40% - Accent4 2 78" xfId="6488"/>
    <cellStyle name="40% - Accent4 2 79" xfId="6489"/>
    <cellStyle name="40% - Accent4 2 8" xfId="6490"/>
    <cellStyle name="40% - Accent4 2 80" xfId="6491"/>
    <cellStyle name="40% - Accent4 2 81" xfId="6492"/>
    <cellStyle name="40% - Accent4 2 82" xfId="6493"/>
    <cellStyle name="40% - Accent4 2 83" xfId="6494"/>
    <cellStyle name="40% - Accent4 2 84" xfId="6495"/>
    <cellStyle name="40% - Accent4 2 85" xfId="6496"/>
    <cellStyle name="40% - Accent4 2 86" xfId="6497"/>
    <cellStyle name="40% - Accent4 2 87" xfId="6498"/>
    <cellStyle name="40% - Accent4 2 9" xfId="6499"/>
    <cellStyle name="40% - Accent4 3" xfId="6500"/>
    <cellStyle name="40% - Accent5 2" xfId="388"/>
    <cellStyle name="40% - Accent5 2 10" xfId="6501"/>
    <cellStyle name="40% - Accent5 2 11" xfId="6502"/>
    <cellStyle name="40% - Accent5 2 12" xfId="6503"/>
    <cellStyle name="40% - Accent5 2 13" xfId="6504"/>
    <cellStyle name="40% - Accent5 2 14" xfId="6505"/>
    <cellStyle name="40% - Accent5 2 15" xfId="6506"/>
    <cellStyle name="40% - Accent5 2 16" xfId="6507"/>
    <cellStyle name="40% - Accent5 2 17" xfId="6508"/>
    <cellStyle name="40% - Accent5 2 18" xfId="6509"/>
    <cellStyle name="40% - Accent5 2 19" xfId="6510"/>
    <cellStyle name="40% - Accent5 2 2" xfId="389"/>
    <cellStyle name="40% - Accent5 2 2 2" xfId="6511"/>
    <cellStyle name="40% - Accent5 2 2 3" xfId="6512"/>
    <cellStyle name="40% - Accent5 2 20" xfId="6513"/>
    <cellStyle name="40% - Accent5 2 21" xfId="6514"/>
    <cellStyle name="40% - Accent5 2 22" xfId="6515"/>
    <cellStyle name="40% - Accent5 2 23" xfId="6516"/>
    <cellStyle name="40% - Accent5 2 24" xfId="6517"/>
    <cellStyle name="40% - Accent5 2 25" xfId="6518"/>
    <cellStyle name="40% - Accent5 2 26" xfId="6519"/>
    <cellStyle name="40% - Accent5 2 27" xfId="6520"/>
    <cellStyle name="40% - Accent5 2 28" xfId="6521"/>
    <cellStyle name="40% - Accent5 2 29" xfId="6522"/>
    <cellStyle name="40% - Accent5 2 3" xfId="6523"/>
    <cellStyle name="40% - Accent5 2 30" xfId="6524"/>
    <cellStyle name="40% - Accent5 2 31" xfId="6525"/>
    <cellStyle name="40% - Accent5 2 32" xfId="6526"/>
    <cellStyle name="40% - Accent5 2 33" xfId="6527"/>
    <cellStyle name="40% - Accent5 2 34" xfId="6528"/>
    <cellStyle name="40% - Accent5 2 35" xfId="6529"/>
    <cellStyle name="40% - Accent5 2 36" xfId="6530"/>
    <cellStyle name="40% - Accent5 2 37" xfId="6531"/>
    <cellStyle name="40% - Accent5 2 38" xfId="6532"/>
    <cellStyle name="40% - Accent5 2 39" xfId="6533"/>
    <cellStyle name="40% - Accent5 2 4" xfId="6534"/>
    <cellStyle name="40% - Accent5 2 40" xfId="6535"/>
    <cellStyle name="40% - Accent5 2 41" xfId="6536"/>
    <cellStyle name="40% - Accent5 2 42" xfId="6537"/>
    <cellStyle name="40% - Accent5 2 43" xfId="6538"/>
    <cellStyle name="40% - Accent5 2 44" xfId="6539"/>
    <cellStyle name="40% - Accent5 2 45" xfId="6540"/>
    <cellStyle name="40% - Accent5 2 46" xfId="6541"/>
    <cellStyle name="40% - Accent5 2 47" xfId="6542"/>
    <cellStyle name="40% - Accent5 2 48" xfId="6543"/>
    <cellStyle name="40% - Accent5 2 49" xfId="6544"/>
    <cellStyle name="40% - Accent5 2 5" xfId="6545"/>
    <cellStyle name="40% - Accent5 2 50" xfId="6546"/>
    <cellStyle name="40% - Accent5 2 51" xfId="6547"/>
    <cellStyle name="40% - Accent5 2 52" xfId="6548"/>
    <cellStyle name="40% - Accent5 2 53" xfId="6549"/>
    <cellStyle name="40% - Accent5 2 54" xfId="6550"/>
    <cellStyle name="40% - Accent5 2 55" xfId="6551"/>
    <cellStyle name="40% - Accent5 2 56" xfId="6552"/>
    <cellStyle name="40% - Accent5 2 57" xfId="6553"/>
    <cellStyle name="40% - Accent5 2 58" xfId="6554"/>
    <cellStyle name="40% - Accent5 2 59" xfId="6555"/>
    <cellStyle name="40% - Accent5 2 6" xfId="6556"/>
    <cellStyle name="40% - Accent5 2 60" xfId="6557"/>
    <cellStyle name="40% - Accent5 2 61" xfId="6558"/>
    <cellStyle name="40% - Accent5 2 62" xfId="6559"/>
    <cellStyle name="40% - Accent5 2 63" xfId="6560"/>
    <cellStyle name="40% - Accent5 2 64" xfId="6561"/>
    <cellStyle name="40% - Accent5 2 65" xfId="6562"/>
    <cellStyle name="40% - Accent5 2 66" xfId="6563"/>
    <cellStyle name="40% - Accent5 2 67" xfId="6564"/>
    <cellStyle name="40% - Accent5 2 68" xfId="6565"/>
    <cellStyle name="40% - Accent5 2 69" xfId="6566"/>
    <cellStyle name="40% - Accent5 2 7" xfId="6567"/>
    <cellStyle name="40% - Accent5 2 70" xfId="6568"/>
    <cellStyle name="40% - Accent5 2 71" xfId="6569"/>
    <cellStyle name="40% - Accent5 2 72" xfId="6570"/>
    <cellStyle name="40% - Accent5 2 73" xfId="6571"/>
    <cellStyle name="40% - Accent5 2 74" xfId="6572"/>
    <cellStyle name="40% - Accent5 2 75" xfId="6573"/>
    <cellStyle name="40% - Accent5 2 76" xfId="6574"/>
    <cellStyle name="40% - Accent5 2 77" xfId="6575"/>
    <cellStyle name="40% - Accent5 2 78" xfId="6576"/>
    <cellStyle name="40% - Accent5 2 79" xfId="6577"/>
    <cellStyle name="40% - Accent5 2 8" xfId="6578"/>
    <cellStyle name="40% - Accent5 2 80" xfId="6579"/>
    <cellStyle name="40% - Accent5 2 81" xfId="6580"/>
    <cellStyle name="40% - Accent5 2 82" xfId="6581"/>
    <cellStyle name="40% - Accent5 2 83" xfId="6582"/>
    <cellStyle name="40% - Accent5 2 84" xfId="6583"/>
    <cellStyle name="40% - Accent5 2 85" xfId="6584"/>
    <cellStyle name="40% - Accent5 2 86" xfId="6585"/>
    <cellStyle name="40% - Accent5 2 9" xfId="6586"/>
    <cellStyle name="40% - Accent5 3" xfId="6587"/>
    <cellStyle name="40% - Accent6 2" xfId="390"/>
    <cellStyle name="40% - Accent6 2 10" xfId="6588"/>
    <cellStyle name="40% - Accent6 2 11" xfId="6589"/>
    <cellStyle name="40% - Accent6 2 12" xfId="6590"/>
    <cellStyle name="40% - Accent6 2 13" xfId="6591"/>
    <cellStyle name="40% - Accent6 2 14" xfId="6592"/>
    <cellStyle name="40% - Accent6 2 15" xfId="6593"/>
    <cellStyle name="40% - Accent6 2 16" xfId="6594"/>
    <cellStyle name="40% - Accent6 2 17" xfId="6595"/>
    <cellStyle name="40% - Accent6 2 18" xfId="6596"/>
    <cellStyle name="40% - Accent6 2 19" xfId="6597"/>
    <cellStyle name="40% - Accent6 2 2" xfId="391"/>
    <cellStyle name="40% - Accent6 2 2 2" xfId="6598"/>
    <cellStyle name="40% - Accent6 2 2 3" xfId="6599"/>
    <cellStyle name="40% - Accent6 2 20" xfId="6600"/>
    <cellStyle name="40% - Accent6 2 21" xfId="6601"/>
    <cellStyle name="40% - Accent6 2 22" xfId="6602"/>
    <cellStyle name="40% - Accent6 2 23" xfId="6603"/>
    <cellStyle name="40% - Accent6 2 24" xfId="6604"/>
    <cellStyle name="40% - Accent6 2 25" xfId="6605"/>
    <cellStyle name="40% - Accent6 2 26" xfId="6606"/>
    <cellStyle name="40% - Accent6 2 27" xfId="6607"/>
    <cellStyle name="40% - Accent6 2 28" xfId="6608"/>
    <cellStyle name="40% - Accent6 2 29" xfId="6609"/>
    <cellStyle name="40% - Accent6 2 3" xfId="6610"/>
    <cellStyle name="40% - Accent6 2 3 2" xfId="6611"/>
    <cellStyle name="40% - Accent6 2 30" xfId="6612"/>
    <cellStyle name="40% - Accent6 2 31" xfId="6613"/>
    <cellStyle name="40% - Accent6 2 32" xfId="6614"/>
    <cellStyle name="40% - Accent6 2 33" xfId="6615"/>
    <cellStyle name="40% - Accent6 2 34" xfId="6616"/>
    <cellStyle name="40% - Accent6 2 35" xfId="6617"/>
    <cellStyle name="40% - Accent6 2 36" xfId="6618"/>
    <cellStyle name="40% - Accent6 2 37" xfId="6619"/>
    <cellStyle name="40% - Accent6 2 38" xfId="6620"/>
    <cellStyle name="40% - Accent6 2 39" xfId="6621"/>
    <cellStyle name="40% - Accent6 2 4" xfId="6622"/>
    <cellStyle name="40% - Accent6 2 4 2" xfId="6623"/>
    <cellStyle name="40% - Accent6 2 40" xfId="6624"/>
    <cellStyle name="40% - Accent6 2 41" xfId="6625"/>
    <cellStyle name="40% - Accent6 2 42" xfId="6626"/>
    <cellStyle name="40% - Accent6 2 43" xfId="6627"/>
    <cellStyle name="40% - Accent6 2 44" xfId="6628"/>
    <cellStyle name="40% - Accent6 2 45" xfId="6629"/>
    <cellStyle name="40% - Accent6 2 46" xfId="6630"/>
    <cellStyle name="40% - Accent6 2 47" xfId="6631"/>
    <cellStyle name="40% - Accent6 2 48" xfId="6632"/>
    <cellStyle name="40% - Accent6 2 49" xfId="6633"/>
    <cellStyle name="40% - Accent6 2 5" xfId="6634"/>
    <cellStyle name="40% - Accent6 2 50" xfId="6635"/>
    <cellStyle name="40% - Accent6 2 51" xfId="6636"/>
    <cellStyle name="40% - Accent6 2 52" xfId="6637"/>
    <cellStyle name="40% - Accent6 2 53" xfId="6638"/>
    <cellStyle name="40% - Accent6 2 54" xfId="6639"/>
    <cellStyle name="40% - Accent6 2 55" xfId="6640"/>
    <cellStyle name="40% - Accent6 2 56" xfId="6641"/>
    <cellStyle name="40% - Accent6 2 57" xfId="6642"/>
    <cellStyle name="40% - Accent6 2 58" xfId="6643"/>
    <cellStyle name="40% - Accent6 2 59" xfId="6644"/>
    <cellStyle name="40% - Accent6 2 6" xfId="6645"/>
    <cellStyle name="40% - Accent6 2 60" xfId="6646"/>
    <cellStyle name="40% - Accent6 2 61" xfId="6647"/>
    <cellStyle name="40% - Accent6 2 62" xfId="6648"/>
    <cellStyle name="40% - Accent6 2 63" xfId="6649"/>
    <cellStyle name="40% - Accent6 2 64" xfId="6650"/>
    <cellStyle name="40% - Accent6 2 65" xfId="6651"/>
    <cellStyle name="40% - Accent6 2 66" xfId="6652"/>
    <cellStyle name="40% - Accent6 2 67" xfId="6653"/>
    <cellStyle name="40% - Accent6 2 68" xfId="6654"/>
    <cellStyle name="40% - Accent6 2 69" xfId="6655"/>
    <cellStyle name="40% - Accent6 2 7" xfId="6656"/>
    <cellStyle name="40% - Accent6 2 70" xfId="6657"/>
    <cellStyle name="40% - Accent6 2 71" xfId="6658"/>
    <cellStyle name="40% - Accent6 2 72" xfId="6659"/>
    <cellStyle name="40% - Accent6 2 73" xfId="6660"/>
    <cellStyle name="40% - Accent6 2 74" xfId="6661"/>
    <cellStyle name="40% - Accent6 2 75" xfId="6662"/>
    <cellStyle name="40% - Accent6 2 76" xfId="6663"/>
    <cellStyle name="40% - Accent6 2 77" xfId="6664"/>
    <cellStyle name="40% - Accent6 2 78" xfId="6665"/>
    <cellStyle name="40% - Accent6 2 79" xfId="6666"/>
    <cellStyle name="40% - Accent6 2 8" xfId="6667"/>
    <cellStyle name="40% - Accent6 2 80" xfId="6668"/>
    <cellStyle name="40% - Accent6 2 81" xfId="6669"/>
    <cellStyle name="40% - Accent6 2 82" xfId="6670"/>
    <cellStyle name="40% - Accent6 2 83" xfId="6671"/>
    <cellStyle name="40% - Accent6 2 84" xfId="6672"/>
    <cellStyle name="40% - Accent6 2 85" xfId="6673"/>
    <cellStyle name="40% - Accent6 2 86" xfId="6674"/>
    <cellStyle name="40% - Accent6 2 87" xfId="6675"/>
    <cellStyle name="40% - Accent6 2 9" xfId="6676"/>
    <cellStyle name="40% - Accent6 3" xfId="6677"/>
    <cellStyle name="52" xfId="392"/>
    <cellStyle name="6" xfId="393"/>
    <cellStyle name="6 2" xfId="2264"/>
    <cellStyle name="6???_x0002_¯ög6hÅ‡6???_x0002_¹?ß_x0008_,Ñ‡6???_x0002_…#×&gt;Ò ‡6???_x0002_é_x0007_ß_x0008__x001c__x000b__x001e_?????_x000a_?_x0001_???????_x0014_?_x0001_???????_x001e_?fB_x000f_c????_x0018_I¿_x0008_v_x0010_‡6Ö_x0002_Ÿ6????ía??_x0012_c??????????????_x0001_?????????_x0001_?_x0001_?_x0001_?" xfId="2823"/>
    <cellStyle name="6???_x0002_¯ög6hÅ‡6???_x0002_¹?ß_x0008_,Ñ‡6???_x0002_…#×&gt;Ò ‡6???_x0002_é_x0007_ß_x0008__x001c__x000b__x001e_?????_x000a_?_x0001_???????_x0014_?_x0001_???????_x001e_?fB_x000f_c????_x0018_I¿_x0008_v_x0010_‡6Ö_x0002_Ÿ6????_x0015_l??Õm??????????????_x0001_?????????_x0001_?_x0001_?_x0001_?" xfId="2824"/>
    <cellStyle name="6_09.11.2011 Giai ngan 9 thang nam 2011" xfId="6678"/>
    <cellStyle name="6_15_10_2013 BC nhu cau von doi ung ODA (2014-2016) ngay 15102013 Sua" xfId="6679"/>
    <cellStyle name="6_2974" xfId="394"/>
    <cellStyle name="6_2974_Biểu ĐM" xfId="395"/>
    <cellStyle name="6_2974_Biểu ĐM_DT 2017(06.11)" xfId="396"/>
    <cellStyle name="6_2974_Biểu ĐM_DT 2017(25.10)" xfId="397"/>
    <cellStyle name="6_2974_ĐB+YT" xfId="398"/>
    <cellStyle name="6_2974_ĐB+YT_DT 2017(06.11)" xfId="399"/>
    <cellStyle name="6_2974_ĐB+YT_DT 2017(25.10)" xfId="400"/>
    <cellStyle name="6_2974_Mặt bằng 2017" xfId="401"/>
    <cellStyle name="6_2974_Mặt bằng 2017_DT 2017(06.11)" xfId="402"/>
    <cellStyle name="6_2974_Mặt bằng 2017_DT 2017(25.10)" xfId="403"/>
    <cellStyle name="6_2974_ngọc lặc" xfId="404"/>
    <cellStyle name="6_2974_ngọc lặc_DT 2017(06.11)" xfId="405"/>
    <cellStyle name="6_2974_ngọc lặc_DT 2017(25.10)" xfId="406"/>
    <cellStyle name="6_2974_VINH LOC-MTP2014  (1)" xfId="407"/>
    <cellStyle name="6_2974_VINH LOC-MTP2014  (1)_DT 2017(06.11)" xfId="408"/>
    <cellStyle name="6_2974_VINH LOC-MTP2014  (1)_DT 2017(25.10)" xfId="409"/>
    <cellStyle name="6_BC nhu cau von doi ung ODA nganh NN (BKH)" xfId="6680"/>
    <cellStyle name="6_BC nhu cau von doi ung ODA nganh NN (BKH)_05-12  KH trung han 2016-2020 - Liem Thinh edited" xfId="6681"/>
    <cellStyle name="6_BC nhu cau von doi ung ODA nganh NN (BKH)_Copy of 05-12  KH trung han 2016-2020 - Liem Thinh edited (1)" xfId="6682"/>
    <cellStyle name="6_BC Tai co cau (bieu TH)" xfId="6683"/>
    <cellStyle name="6_BC Tai co cau (bieu TH)_05-12  KH trung han 2016-2020 - Liem Thinh edited" xfId="6684"/>
    <cellStyle name="6_BC Tai co cau (bieu TH)_Copy of 05-12  KH trung han 2016-2020 - Liem Thinh edited (1)" xfId="6685"/>
    <cellStyle name="6_Bieu mau ung 2011-Mien Trung-TPCP-11-6" xfId="6686"/>
    <cellStyle name="6_Bieu mau ung 2011-Mien Trung-TPCP-11-6_09.11.2011 Giai ngan 9 thang nam 2011" xfId="6687"/>
    <cellStyle name="6_Bieu so 7" xfId="410"/>
    <cellStyle name="6_Bieu so 7 2" xfId="2265"/>
    <cellStyle name="6_Book1" xfId="6688"/>
    <cellStyle name="6_Cân đối T-c" xfId="2825"/>
    <cellStyle name="6_Chitiet" xfId="2266"/>
    <cellStyle name="6_Chitiet 2" xfId="2267"/>
    <cellStyle name="6_Cong trinh co y kien LD_Dang_NN_2011-Tay nguyen-9-10" xfId="411"/>
    <cellStyle name="6_Cong trinh co y kien LD_Dang_NN_2011-Tay nguyen-9-10 2" xfId="2268"/>
    <cellStyle name="6_Cong trinh co y kien LD_Dang_NN_2011-Tay nguyen-9-10_!1 1 bao cao giao KH ve HTCMT vung TNB   12-12-2011" xfId="6689"/>
    <cellStyle name="6_Cong trinh co y kien LD_Dang_NN_2011-Tay nguyen-9-10_Bieu4HTMT" xfId="6690"/>
    <cellStyle name="6_Cong trinh co y kien LD_Dang_NN_2011-Tay nguyen-9-10_Bieu4HTMT_!1 1 bao cao giao KH ve HTCMT vung TNB   12-12-2011" xfId="6691"/>
    <cellStyle name="6_Cong trinh co y kien LD_Dang_NN_2011-Tay nguyen-9-10_Bieu4HTMT_KH TPCP vung TNB (03-1-2012)" xfId="6692"/>
    <cellStyle name="6_Cong trinh co y kien LD_Dang_NN_2011-Tay nguyen-9-10_KH TPCP vung TNB (03-1-2012)" xfId="6693"/>
    <cellStyle name="6_Cong trinh co y kien LD_Dang_NN_2011-Tay nguyen-9-10_PB1 -  Hop truc tinh uy" xfId="2269"/>
    <cellStyle name="6_Cong trinh co y kien LD_Dang_NN_2011-Tay nguyen-9-10_PB1 -  Hop truc tinh uy 2" xfId="2270"/>
    <cellStyle name="6_Cong trinh co y kien LD_Dang_NN_2011-Tay nguyen-9-10_Phu luc so 2 - NSTW  - Phuong an tinh toan theo huong dan cua Bo (khong bao gom bat thuong)" xfId="2271"/>
    <cellStyle name="6_Cong trinh co y kien LD_Dang_NN_2011-Tay nguyen-9-10_Phu luc so 2 - NSTW  - Phuong an tinh toan theo huong dan cua Bo (khong bao gom bat thuong) 2" xfId="2272"/>
    <cellStyle name="6_Cong trinh co y kien LD_Dang_NN_2011-Tay nguyen-9-10_PL 3 - Hop truc tinh uy" xfId="2273"/>
    <cellStyle name="6_Cong trinh co y kien LD_Dang_NN_2011-Tay nguyen-9-10_PL 3 - Hop truc tinh uy 2" xfId="2274"/>
    <cellStyle name="6_Cong trinh co y kien LD_Dang_NN_2011-Tay nguyen-9-10_PL3" xfId="412"/>
    <cellStyle name="6_Cong trinh co y kien LD_Dang_NN_2011-Tay nguyen-9-10_PL4 - Hop truc tinh uy" xfId="2275"/>
    <cellStyle name="6_Cong trinh co y kien LD_Dang_NN_2011-Tay nguyen-9-10_PL4 - Hop truc tinh uy 2" xfId="2276"/>
    <cellStyle name="6_Copy of ghep 3 bieu trinh LD BO 28-6 (TPCP)" xfId="6694"/>
    <cellStyle name="6_Copy of ghep 3 bieu trinh LD BO 28-6 (TPCP)_09.11.2011 Giai ngan 9 thang nam 2011" xfId="6695"/>
    <cellStyle name="6_DK 2014-2015 final" xfId="6696"/>
    <cellStyle name="6_DK 2014-2015 final_05-12  KH trung han 2016-2020 - Liem Thinh edited" xfId="6697"/>
    <cellStyle name="6_DK 2014-2015 final_Copy of 05-12  KH trung han 2016-2020 - Liem Thinh edited (1)" xfId="6698"/>
    <cellStyle name="6_DK 2014-2015 new" xfId="6699"/>
    <cellStyle name="6_DK 2014-2015 new_05-12  KH trung han 2016-2020 - Liem Thinh edited" xfId="6700"/>
    <cellStyle name="6_DK 2014-2015 new_Copy of 05-12  KH trung han 2016-2020 - Liem Thinh edited (1)" xfId="6701"/>
    <cellStyle name="6_DK KH CBDT 2014 11-11-2013" xfId="6702"/>
    <cellStyle name="6_DK KH CBDT 2014 11-11-2013(1)" xfId="6703"/>
    <cellStyle name="6_DK KH CBDT 2014 11-11-2013(1)_05-12  KH trung han 2016-2020 - Liem Thinh edited" xfId="6704"/>
    <cellStyle name="6_DK KH CBDT 2014 11-11-2013(1)_Copy of 05-12  KH trung han 2016-2020 - Liem Thinh edited (1)" xfId="6705"/>
    <cellStyle name="6_DK KH CBDT 2014 11-11-2013_05-12  KH trung han 2016-2020 - Liem Thinh edited" xfId="6706"/>
    <cellStyle name="6_DK KH CBDT 2014 11-11-2013_Copy of 05-12  KH trung han 2016-2020 - Liem Thinh edited (1)" xfId="6707"/>
    <cellStyle name="6_DT 2017(06.11)" xfId="413"/>
    <cellStyle name="6_DT 2017(25.10)" xfId="414"/>
    <cellStyle name="6_DT de cuong" xfId="6708"/>
    <cellStyle name="6_DT Khao sat" xfId="6709"/>
    <cellStyle name="6_DTDuong dong tien -sua tham tra 2009 - luong 650" xfId="6710"/>
    <cellStyle name="6_DTDuong dong tien -sua tham tra 2009 - luong 650_09.11.2011 Giai ngan 9 thang nam 2011" xfId="6711"/>
    <cellStyle name="6_DToan 4500m" xfId="6712"/>
    <cellStyle name="6_Du kien ke hoach nguon von can doi ngan sach ngay (25.8.2012)" xfId="415"/>
    <cellStyle name="6_Du kien ke hoach nguon von can doi ngan sach ngay (25.8.2012) 2" xfId="2277"/>
    <cellStyle name="6_Du kien KH TPCP 2013" xfId="416"/>
    <cellStyle name="6_Du kien KH TPCP 2013 2" xfId="2278"/>
    <cellStyle name="6_Dự toán 2015.07.10 " xfId="417"/>
    <cellStyle name="6_Dự toán 2015.07.10 _Biểu ĐM" xfId="418"/>
    <cellStyle name="6_Dự toán 2015.07.10 _Biểu ĐM_DT 2017(06.11)" xfId="419"/>
    <cellStyle name="6_Dự toán 2015.07.10 _Biểu ĐM_DT 2017(25.10)" xfId="420"/>
    <cellStyle name="6_Dự toán 2015.07.10 _ĐB+YT" xfId="421"/>
    <cellStyle name="6_Dự toán 2015.07.10 _ĐB+YT_DT 2017(06.11)" xfId="422"/>
    <cellStyle name="6_Dự toán 2015.07.10 _ĐB+YT_DT 2017(25.10)" xfId="423"/>
    <cellStyle name="6_Dự toán 2015.07.10 _Mặt bằng 2017" xfId="424"/>
    <cellStyle name="6_Dự toán 2015.07.10 _Mặt bằng 2017_DT 2017(06.11)" xfId="425"/>
    <cellStyle name="6_Dự toán 2015.07.10 _Mặt bằng 2017_DT 2017(25.10)" xfId="426"/>
    <cellStyle name="6_Dự toán 2018 -TH PHÒNG (8-10) BCGĐ" xfId="427"/>
    <cellStyle name="6_Du toan Moi (hanh dieu chinh)" xfId="6713"/>
    <cellStyle name="6_KH 2011-2015" xfId="6714"/>
    <cellStyle name="6_Mẫu biểu thảo luận DT 2014" xfId="428"/>
    <cellStyle name="6_Mẫu biểu thảo luận DT 2014_Biểu ĐM" xfId="429"/>
    <cellStyle name="6_Mẫu biểu thảo luận DT 2014_Biểu ĐM_DT 2017(06.11)" xfId="430"/>
    <cellStyle name="6_Mẫu biểu thảo luận DT 2014_Biểu ĐM_DT 2017(25.10)" xfId="431"/>
    <cellStyle name="6_Mẫu biểu thảo luận DT 2014_ĐB+YT" xfId="432"/>
    <cellStyle name="6_Mẫu biểu thảo luận DT 2014_ĐB+YT_DT 2017(06.11)" xfId="433"/>
    <cellStyle name="6_Mẫu biểu thảo luận DT 2014_ĐB+YT_DT 2017(25.10)" xfId="434"/>
    <cellStyle name="6_Mẫu biểu thảo luận DT 2014_Mặt bằng 2017" xfId="435"/>
    <cellStyle name="6_Mẫu biểu thảo luận DT 2014_Mặt bằng 2017_DT 2017(06.11)" xfId="436"/>
    <cellStyle name="6_Mẫu biểu thảo luận DT 2014_Mặt bằng 2017_DT 2017(25.10)" xfId="437"/>
    <cellStyle name="6_Nhu cau tam ung NSNN&amp;TPCP&amp;ODA theo tieu chi cua Bo (CV410_BKH-TH)_vung Tay Nguyen (11.6.2010)" xfId="6715"/>
    <cellStyle name="6_Nhu cau tam ung NSNN&amp;TPCP&amp;ODA theo tieu chi cua Bo (CV410_BKH-TH)_vung Tay Nguyen (11.6.2010)_09.11.2011 Giai ngan 9 thang nam 2011" xfId="6716"/>
    <cellStyle name="6_PB1 -  Hop truc tinh uy" xfId="2279"/>
    <cellStyle name="6_PB1 -  Hop truc tinh uy 2" xfId="2280"/>
    <cellStyle name="6_Pbieu BCKT BCT- phat hanh" xfId="6717"/>
    <cellStyle name="6_Phu luc so 2 - NSTW  - Phuong an tinh toan theo huong dan cua Bo (khong bao gom bat thuong)" xfId="2281"/>
    <cellStyle name="6_PL 3 - Hop truc tinh uy" xfId="2282"/>
    <cellStyle name="6_PL 3 - Hop truc tinh uy 2" xfId="2283"/>
    <cellStyle name="6_PL 30a 5 nam theo QD giao von cua Bo KHDT 1187" xfId="2284"/>
    <cellStyle name="6_PL3" xfId="438"/>
    <cellStyle name="6_PL4 - Hop truc tinh uy" xfId="2285"/>
    <cellStyle name="6_PL4 - Hop truc tinh uy 2" xfId="2286"/>
    <cellStyle name="6_tai co cau dau tu (tong hop)1" xfId="6718"/>
    <cellStyle name="6_TH chung" xfId="2826"/>
    <cellStyle name="6_TN - Ho tro khac 2011" xfId="439"/>
    <cellStyle name="6_TN - Ho tro khac 2011 2" xfId="2287"/>
    <cellStyle name="6_TN - Ho tro khac 2011_!1 1 bao cao giao KH ve HTCMT vung TNB   12-12-2011" xfId="6719"/>
    <cellStyle name="6_TN - Ho tro khac 2011_Bieu4HTMT" xfId="6720"/>
    <cellStyle name="6_TN - Ho tro khac 2011_Bieu4HTMT_!1 1 bao cao giao KH ve HTCMT vung TNB   12-12-2011" xfId="6721"/>
    <cellStyle name="6_TN - Ho tro khac 2011_Bieu4HTMT_KH TPCP vung TNB (03-1-2012)" xfId="6722"/>
    <cellStyle name="6_TN - Ho tro khac 2011_KH TPCP vung TNB (03-1-2012)" xfId="6723"/>
    <cellStyle name="6_TN - Ho tro khac 2011_PB1 -  Hop truc tinh uy" xfId="2288"/>
    <cellStyle name="6_TN - Ho tro khac 2011_PB1 -  Hop truc tinh uy 2" xfId="2289"/>
    <cellStyle name="6_TN - Ho tro khac 2011_Phu luc so 2 - NSTW  - Phuong an tinh toan theo huong dan cua Bo (khong bao gom bat thuong)" xfId="2290"/>
    <cellStyle name="6_TN - Ho tro khac 2011_Phu luc so 2 - NSTW  - Phuong an tinh toan theo huong dan cua Bo (khong bao gom bat thuong) 2" xfId="2291"/>
    <cellStyle name="6_TN - Ho tro khac 2011_PL 3 - Hop truc tinh uy" xfId="2292"/>
    <cellStyle name="6_TN - Ho tro khac 2011_PL 3 - Hop truc tinh uy 2" xfId="2293"/>
    <cellStyle name="6_TN - Ho tro khac 2011_PL3" xfId="440"/>
    <cellStyle name="6_TN - Ho tro khac 2011_PL4 - Hop truc tinh uy" xfId="2294"/>
    <cellStyle name="6_TN - Ho tro khac 2011_PL4 - Hop truc tinh uy 2" xfId="2295"/>
    <cellStyle name="6_Tong hop von TPCP 2012 - 2015 va 2014 - 2016" xfId="2296"/>
    <cellStyle name="6_Tong hop von TPCP 2012 - 2015 va 2014 - 2016 2" xfId="2297"/>
    <cellStyle name="6_Tổng%20hợp%20chi%20tiết%20các%20chính%20sách%20BC%20Bộ%20Tài%20Chính%202012(1)" xfId="441"/>
    <cellStyle name="6_Tổng%20hợp%20chi%20tiết%20các%20chính%20sách%20BC%20Bộ%20Tài%20Chính%202012(1)_Biểu ĐM" xfId="442"/>
    <cellStyle name="6_Tổng%20hợp%20chi%20tiết%20các%20chính%20sách%20BC%20Bộ%20Tài%20Chính%202012(1)_Biểu ĐM_DT 2017(06.11)" xfId="443"/>
    <cellStyle name="6_Tổng%20hợp%20chi%20tiết%20các%20chính%20sách%20BC%20Bộ%20Tài%20Chính%202012(1)_Biểu ĐM_DT 2017(25.10)" xfId="444"/>
    <cellStyle name="6_Tổng%20hợp%20chi%20tiết%20các%20chính%20sách%20BC%20Bộ%20Tài%20Chính%202012(1)_ĐB+YT" xfId="445"/>
    <cellStyle name="6_Tổng%20hợp%20chi%20tiết%20các%20chính%20sách%20BC%20Bộ%20Tài%20Chính%202012(1)_ĐB+YT_DT 2017(06.11)" xfId="446"/>
    <cellStyle name="6_Tổng%20hợp%20chi%20tiết%20các%20chính%20sách%20BC%20Bộ%20Tài%20Chính%202012(1)_ĐB+YT_DT 2017(25.10)" xfId="447"/>
    <cellStyle name="6_Tổng%20hợp%20chi%20tiết%20các%20chính%20sách%20BC%20Bộ%20Tài%20Chính%202012(1)_Mặt bằng 2017" xfId="448"/>
    <cellStyle name="6_Tổng%20hợp%20chi%20tiết%20các%20chính%20sách%20BC%20Bộ%20Tài%20Chính%202012(1)_Mặt bằng 2017_DT 2017(06.11)" xfId="449"/>
    <cellStyle name="6_Tổng%20hợp%20chi%20tiết%20các%20chính%20sách%20BC%20Bộ%20Tài%20Chính%202012(1)_Mặt bằng 2017_DT 2017(25.10)" xfId="450"/>
    <cellStyle name="6_Tổng%20hợp%20chi%20tiết%20các%20chính%20sách%20BC%20Bộ%20Tài%20Chính%202012(1)_ngọc lặc" xfId="451"/>
    <cellStyle name="6_Tổng%20hợp%20chi%20tiết%20các%20chính%20sách%20BC%20Bộ%20Tài%20Chính%202012(1)_ngọc lặc_DT 2017(06.11)" xfId="452"/>
    <cellStyle name="6_Tổng%20hợp%20chi%20tiết%20các%20chính%20sách%20BC%20Bộ%20Tài%20Chính%202012(1)_ngọc lặc_DT 2017(25.10)" xfId="453"/>
    <cellStyle name="6_Tổng%20hợp%20chi%20tiết%20các%20chính%20sách%20BC%20Bộ%20Tài%20Chính%202012(1)_VINH LOC-MTP2014  (1)" xfId="454"/>
    <cellStyle name="6_Tổng%20hợp%20chi%20tiết%20các%20chính%20sách%20BC%20Bộ%20Tài%20Chính%202012(1)_VINH LOC-MTP2014  (1)_DT 2017(06.11)" xfId="455"/>
    <cellStyle name="6_Tổng%20hợp%20chi%20tiết%20các%20chính%20sách%20BC%20Bộ%20Tài%20Chính%202012(1)_VINH LOC-MTP2014  (1)_DT 2017(25.10)" xfId="456"/>
    <cellStyle name="6_TW" xfId="457"/>
    <cellStyle name="6_TW 2" xfId="2298"/>
    <cellStyle name="60 % - Akzent1" xfId="458"/>
    <cellStyle name="60 % - Akzent2" xfId="459"/>
    <cellStyle name="60 % - Akzent3" xfId="460"/>
    <cellStyle name="60 % - Akzent4" xfId="461"/>
    <cellStyle name="60 % - Akzent5" xfId="462"/>
    <cellStyle name="60 % - Akzent6" xfId="463"/>
    <cellStyle name="60% - Accent1 2" xfId="464"/>
    <cellStyle name="60% - Accent1 2 10" xfId="6724"/>
    <cellStyle name="60% - Accent1 2 11" xfId="6725"/>
    <cellStyle name="60% - Accent1 2 12" xfId="6726"/>
    <cellStyle name="60% - Accent1 2 13" xfId="6727"/>
    <cellStyle name="60% - Accent1 2 14" xfId="6728"/>
    <cellStyle name="60% - Accent1 2 15" xfId="6729"/>
    <cellStyle name="60% - Accent1 2 16" xfId="6730"/>
    <cellStyle name="60% - Accent1 2 17" xfId="6731"/>
    <cellStyle name="60% - Accent1 2 18" xfId="6732"/>
    <cellStyle name="60% - Accent1 2 19" xfId="6733"/>
    <cellStyle name="60% - Accent1 2 2" xfId="465"/>
    <cellStyle name="60% - Accent1 2 2 2" xfId="6734"/>
    <cellStyle name="60% - Accent1 2 20" xfId="6735"/>
    <cellStyle name="60% - Accent1 2 21" xfId="6736"/>
    <cellStyle name="60% - Accent1 2 22" xfId="6737"/>
    <cellStyle name="60% - Accent1 2 23" xfId="6738"/>
    <cellStyle name="60% - Accent1 2 24" xfId="6739"/>
    <cellStyle name="60% - Accent1 2 25" xfId="6740"/>
    <cellStyle name="60% - Accent1 2 26" xfId="6741"/>
    <cellStyle name="60% - Accent1 2 27" xfId="6742"/>
    <cellStyle name="60% - Accent1 2 28" xfId="6743"/>
    <cellStyle name="60% - Accent1 2 29" xfId="6744"/>
    <cellStyle name="60% - Accent1 2 3" xfId="6745"/>
    <cellStyle name="60% - Accent1 2 3 2" xfId="6746"/>
    <cellStyle name="60% - Accent1 2 30" xfId="6747"/>
    <cellStyle name="60% - Accent1 2 31" xfId="6748"/>
    <cellStyle name="60% - Accent1 2 32" xfId="6749"/>
    <cellStyle name="60% - Accent1 2 33" xfId="6750"/>
    <cellStyle name="60% - Accent1 2 34" xfId="6751"/>
    <cellStyle name="60% - Accent1 2 35" xfId="6752"/>
    <cellStyle name="60% - Accent1 2 36" xfId="6753"/>
    <cellStyle name="60% - Accent1 2 37" xfId="6754"/>
    <cellStyle name="60% - Accent1 2 38" xfId="6755"/>
    <cellStyle name="60% - Accent1 2 39" xfId="6756"/>
    <cellStyle name="60% - Accent1 2 4" xfId="6757"/>
    <cellStyle name="60% - Accent1 2 4 2" xfId="6758"/>
    <cellStyle name="60% - Accent1 2 40" xfId="6759"/>
    <cellStyle name="60% - Accent1 2 41" xfId="6760"/>
    <cellStyle name="60% - Accent1 2 42" xfId="6761"/>
    <cellStyle name="60% - Accent1 2 43" xfId="6762"/>
    <cellStyle name="60% - Accent1 2 44" xfId="6763"/>
    <cellStyle name="60% - Accent1 2 45" xfId="6764"/>
    <cellStyle name="60% - Accent1 2 46" xfId="6765"/>
    <cellStyle name="60% - Accent1 2 47" xfId="6766"/>
    <cellStyle name="60% - Accent1 2 48" xfId="6767"/>
    <cellStyle name="60% - Accent1 2 49" xfId="6768"/>
    <cellStyle name="60% - Accent1 2 5" xfId="6769"/>
    <cellStyle name="60% - Accent1 2 50" xfId="6770"/>
    <cellStyle name="60% - Accent1 2 51" xfId="6771"/>
    <cellStyle name="60% - Accent1 2 52" xfId="6772"/>
    <cellStyle name="60% - Accent1 2 53" xfId="6773"/>
    <cellStyle name="60% - Accent1 2 54" xfId="6774"/>
    <cellStyle name="60% - Accent1 2 55" xfId="6775"/>
    <cellStyle name="60% - Accent1 2 56" xfId="6776"/>
    <cellStyle name="60% - Accent1 2 57" xfId="6777"/>
    <cellStyle name="60% - Accent1 2 58" xfId="6778"/>
    <cellStyle name="60% - Accent1 2 59" xfId="6779"/>
    <cellStyle name="60% - Accent1 2 6" xfId="6780"/>
    <cellStyle name="60% - Accent1 2 60" xfId="6781"/>
    <cellStyle name="60% - Accent1 2 61" xfId="6782"/>
    <cellStyle name="60% - Accent1 2 62" xfId="6783"/>
    <cellStyle name="60% - Accent1 2 63" xfId="6784"/>
    <cellStyle name="60% - Accent1 2 64" xfId="6785"/>
    <cellStyle name="60% - Accent1 2 65" xfId="6786"/>
    <cellStyle name="60% - Accent1 2 66" xfId="6787"/>
    <cellStyle name="60% - Accent1 2 67" xfId="6788"/>
    <cellStyle name="60% - Accent1 2 68" xfId="6789"/>
    <cellStyle name="60% - Accent1 2 69" xfId="6790"/>
    <cellStyle name="60% - Accent1 2 7" xfId="6791"/>
    <cellStyle name="60% - Accent1 2 70" xfId="6792"/>
    <cellStyle name="60% - Accent1 2 71" xfId="6793"/>
    <cellStyle name="60% - Accent1 2 72" xfId="6794"/>
    <cellStyle name="60% - Accent1 2 73" xfId="6795"/>
    <cellStyle name="60% - Accent1 2 74" xfId="6796"/>
    <cellStyle name="60% - Accent1 2 75" xfId="6797"/>
    <cellStyle name="60% - Accent1 2 76" xfId="6798"/>
    <cellStyle name="60% - Accent1 2 77" xfId="6799"/>
    <cellStyle name="60% - Accent1 2 78" xfId="6800"/>
    <cellStyle name="60% - Accent1 2 79" xfId="6801"/>
    <cellStyle name="60% - Accent1 2 8" xfId="6802"/>
    <cellStyle name="60% - Accent1 2 80" xfId="6803"/>
    <cellStyle name="60% - Accent1 2 81" xfId="6804"/>
    <cellStyle name="60% - Accent1 2 82" xfId="6805"/>
    <cellStyle name="60% - Accent1 2 83" xfId="6806"/>
    <cellStyle name="60% - Accent1 2 84" xfId="6807"/>
    <cellStyle name="60% - Accent1 2 85" xfId="6808"/>
    <cellStyle name="60% - Accent1 2 86" xfId="6809"/>
    <cellStyle name="60% - Accent1 2 87" xfId="6810"/>
    <cellStyle name="60% - Accent1 2 9" xfId="6811"/>
    <cellStyle name="60% - Accent1 3" xfId="6812"/>
    <cellStyle name="60% - Accent2 2" xfId="466"/>
    <cellStyle name="60% - Accent2 2 10" xfId="6813"/>
    <cellStyle name="60% - Accent2 2 11" xfId="6814"/>
    <cellStyle name="60% - Accent2 2 12" xfId="6815"/>
    <cellStyle name="60% - Accent2 2 13" xfId="6816"/>
    <cellStyle name="60% - Accent2 2 14" xfId="6817"/>
    <cellStyle name="60% - Accent2 2 15" xfId="6818"/>
    <cellStyle name="60% - Accent2 2 16" xfId="6819"/>
    <cellStyle name="60% - Accent2 2 17" xfId="6820"/>
    <cellStyle name="60% - Accent2 2 18" xfId="6821"/>
    <cellStyle name="60% - Accent2 2 19" xfId="6822"/>
    <cellStyle name="60% - Accent2 2 2" xfId="467"/>
    <cellStyle name="60% - Accent2 2 2 2" xfId="6823"/>
    <cellStyle name="60% - Accent2 2 20" xfId="6824"/>
    <cellStyle name="60% - Accent2 2 21" xfId="6825"/>
    <cellStyle name="60% - Accent2 2 22" xfId="6826"/>
    <cellStyle name="60% - Accent2 2 23" xfId="6827"/>
    <cellStyle name="60% - Accent2 2 24" xfId="6828"/>
    <cellStyle name="60% - Accent2 2 25" xfId="6829"/>
    <cellStyle name="60% - Accent2 2 26" xfId="6830"/>
    <cellStyle name="60% - Accent2 2 27" xfId="6831"/>
    <cellStyle name="60% - Accent2 2 28" xfId="6832"/>
    <cellStyle name="60% - Accent2 2 29" xfId="6833"/>
    <cellStyle name="60% - Accent2 2 3" xfId="6834"/>
    <cellStyle name="60% - Accent2 2 3 2" xfId="6835"/>
    <cellStyle name="60% - Accent2 2 30" xfId="6836"/>
    <cellStyle name="60% - Accent2 2 31" xfId="6837"/>
    <cellStyle name="60% - Accent2 2 32" xfId="6838"/>
    <cellStyle name="60% - Accent2 2 33" xfId="6839"/>
    <cellStyle name="60% - Accent2 2 34" xfId="6840"/>
    <cellStyle name="60% - Accent2 2 35" xfId="6841"/>
    <cellStyle name="60% - Accent2 2 36" xfId="6842"/>
    <cellStyle name="60% - Accent2 2 37" xfId="6843"/>
    <cellStyle name="60% - Accent2 2 38" xfId="6844"/>
    <cellStyle name="60% - Accent2 2 39" xfId="6845"/>
    <cellStyle name="60% - Accent2 2 4" xfId="6846"/>
    <cellStyle name="60% - Accent2 2 4 2" xfId="6847"/>
    <cellStyle name="60% - Accent2 2 40" xfId="6848"/>
    <cellStyle name="60% - Accent2 2 41" xfId="6849"/>
    <cellStyle name="60% - Accent2 2 42" xfId="6850"/>
    <cellStyle name="60% - Accent2 2 43" xfId="6851"/>
    <cellStyle name="60% - Accent2 2 44" xfId="6852"/>
    <cellStyle name="60% - Accent2 2 45" xfId="6853"/>
    <cellStyle name="60% - Accent2 2 46" xfId="6854"/>
    <cellStyle name="60% - Accent2 2 47" xfId="6855"/>
    <cellStyle name="60% - Accent2 2 48" xfId="6856"/>
    <cellStyle name="60% - Accent2 2 49" xfId="6857"/>
    <cellStyle name="60% - Accent2 2 5" xfId="6858"/>
    <cellStyle name="60% - Accent2 2 50" xfId="6859"/>
    <cellStyle name="60% - Accent2 2 51" xfId="6860"/>
    <cellStyle name="60% - Accent2 2 52" xfId="6861"/>
    <cellStyle name="60% - Accent2 2 53" xfId="6862"/>
    <cellStyle name="60% - Accent2 2 54" xfId="6863"/>
    <cellStyle name="60% - Accent2 2 55" xfId="6864"/>
    <cellStyle name="60% - Accent2 2 56" xfId="6865"/>
    <cellStyle name="60% - Accent2 2 57" xfId="6866"/>
    <cellStyle name="60% - Accent2 2 58" xfId="6867"/>
    <cellStyle name="60% - Accent2 2 59" xfId="6868"/>
    <cellStyle name="60% - Accent2 2 6" xfId="6869"/>
    <cellStyle name="60% - Accent2 2 60" xfId="6870"/>
    <cellStyle name="60% - Accent2 2 61" xfId="6871"/>
    <cellStyle name="60% - Accent2 2 62" xfId="6872"/>
    <cellStyle name="60% - Accent2 2 63" xfId="6873"/>
    <cellStyle name="60% - Accent2 2 64" xfId="6874"/>
    <cellStyle name="60% - Accent2 2 65" xfId="6875"/>
    <cellStyle name="60% - Accent2 2 66" xfId="6876"/>
    <cellStyle name="60% - Accent2 2 67" xfId="6877"/>
    <cellStyle name="60% - Accent2 2 68" xfId="6878"/>
    <cellStyle name="60% - Accent2 2 69" xfId="6879"/>
    <cellStyle name="60% - Accent2 2 7" xfId="6880"/>
    <cellStyle name="60% - Accent2 2 70" xfId="6881"/>
    <cellStyle name="60% - Accent2 2 71" xfId="6882"/>
    <cellStyle name="60% - Accent2 2 72" xfId="6883"/>
    <cellStyle name="60% - Accent2 2 73" xfId="6884"/>
    <cellStyle name="60% - Accent2 2 74" xfId="6885"/>
    <cellStyle name="60% - Accent2 2 75" xfId="6886"/>
    <cellStyle name="60% - Accent2 2 76" xfId="6887"/>
    <cellStyle name="60% - Accent2 2 77" xfId="6888"/>
    <cellStyle name="60% - Accent2 2 78" xfId="6889"/>
    <cellStyle name="60% - Accent2 2 79" xfId="6890"/>
    <cellStyle name="60% - Accent2 2 8" xfId="6891"/>
    <cellStyle name="60% - Accent2 2 80" xfId="6892"/>
    <cellStyle name="60% - Accent2 2 81" xfId="6893"/>
    <cellStyle name="60% - Accent2 2 82" xfId="6894"/>
    <cellStyle name="60% - Accent2 2 83" xfId="6895"/>
    <cellStyle name="60% - Accent2 2 84" xfId="6896"/>
    <cellStyle name="60% - Accent2 2 85" xfId="6897"/>
    <cellStyle name="60% - Accent2 2 86" xfId="6898"/>
    <cellStyle name="60% - Accent2 2 9" xfId="6899"/>
    <cellStyle name="60% - Accent2 3" xfId="6900"/>
    <cellStyle name="60% - Accent3 2" xfId="468"/>
    <cellStyle name="60% - Accent3 2 10" xfId="6901"/>
    <cellStyle name="60% - Accent3 2 11" xfId="6902"/>
    <cellStyle name="60% - Accent3 2 12" xfId="6903"/>
    <cellStyle name="60% - Accent3 2 13" xfId="6904"/>
    <cellStyle name="60% - Accent3 2 14" xfId="6905"/>
    <cellStyle name="60% - Accent3 2 15" xfId="6906"/>
    <cellStyle name="60% - Accent3 2 16" xfId="6907"/>
    <cellStyle name="60% - Accent3 2 17" xfId="6908"/>
    <cellStyle name="60% - Accent3 2 18" xfId="6909"/>
    <cellStyle name="60% - Accent3 2 19" xfId="6910"/>
    <cellStyle name="60% - Accent3 2 2" xfId="469"/>
    <cellStyle name="60% - Accent3 2 2 2" xfId="6911"/>
    <cellStyle name="60% - Accent3 2 20" xfId="6912"/>
    <cellStyle name="60% - Accent3 2 21" xfId="6913"/>
    <cellStyle name="60% - Accent3 2 22" xfId="6914"/>
    <cellStyle name="60% - Accent3 2 23" xfId="6915"/>
    <cellStyle name="60% - Accent3 2 24" xfId="6916"/>
    <cellStyle name="60% - Accent3 2 25" xfId="6917"/>
    <cellStyle name="60% - Accent3 2 26" xfId="6918"/>
    <cellStyle name="60% - Accent3 2 27" xfId="6919"/>
    <cellStyle name="60% - Accent3 2 28" xfId="6920"/>
    <cellStyle name="60% - Accent3 2 29" xfId="6921"/>
    <cellStyle name="60% - Accent3 2 3" xfId="6922"/>
    <cellStyle name="60% - Accent3 2 3 2" xfId="6923"/>
    <cellStyle name="60% - Accent3 2 30" xfId="6924"/>
    <cellStyle name="60% - Accent3 2 31" xfId="6925"/>
    <cellStyle name="60% - Accent3 2 32" xfId="6926"/>
    <cellStyle name="60% - Accent3 2 33" xfId="6927"/>
    <cellStyle name="60% - Accent3 2 34" xfId="6928"/>
    <cellStyle name="60% - Accent3 2 35" xfId="6929"/>
    <cellStyle name="60% - Accent3 2 36" xfId="6930"/>
    <cellStyle name="60% - Accent3 2 37" xfId="6931"/>
    <cellStyle name="60% - Accent3 2 38" xfId="6932"/>
    <cellStyle name="60% - Accent3 2 39" xfId="6933"/>
    <cellStyle name="60% - Accent3 2 4" xfId="6934"/>
    <cellStyle name="60% - Accent3 2 4 2" xfId="6935"/>
    <cellStyle name="60% - Accent3 2 40" xfId="6936"/>
    <cellStyle name="60% - Accent3 2 41" xfId="6937"/>
    <cellStyle name="60% - Accent3 2 42" xfId="6938"/>
    <cellStyle name="60% - Accent3 2 43" xfId="6939"/>
    <cellStyle name="60% - Accent3 2 44" xfId="6940"/>
    <cellStyle name="60% - Accent3 2 45" xfId="6941"/>
    <cellStyle name="60% - Accent3 2 46" xfId="6942"/>
    <cellStyle name="60% - Accent3 2 47" xfId="6943"/>
    <cellStyle name="60% - Accent3 2 48" xfId="6944"/>
    <cellStyle name="60% - Accent3 2 49" xfId="6945"/>
    <cellStyle name="60% - Accent3 2 5" xfId="6946"/>
    <cellStyle name="60% - Accent3 2 50" xfId="6947"/>
    <cellStyle name="60% - Accent3 2 51" xfId="6948"/>
    <cellStyle name="60% - Accent3 2 52" xfId="6949"/>
    <cellStyle name="60% - Accent3 2 53" xfId="6950"/>
    <cellStyle name="60% - Accent3 2 54" xfId="6951"/>
    <cellStyle name="60% - Accent3 2 55" xfId="6952"/>
    <cellStyle name="60% - Accent3 2 56" xfId="6953"/>
    <cellStyle name="60% - Accent3 2 57" xfId="6954"/>
    <cellStyle name="60% - Accent3 2 58" xfId="6955"/>
    <cellStyle name="60% - Accent3 2 59" xfId="6956"/>
    <cellStyle name="60% - Accent3 2 6" xfId="6957"/>
    <cellStyle name="60% - Accent3 2 60" xfId="6958"/>
    <cellStyle name="60% - Accent3 2 61" xfId="6959"/>
    <cellStyle name="60% - Accent3 2 62" xfId="6960"/>
    <cellStyle name="60% - Accent3 2 63" xfId="6961"/>
    <cellStyle name="60% - Accent3 2 64" xfId="6962"/>
    <cellStyle name="60% - Accent3 2 65" xfId="6963"/>
    <cellStyle name="60% - Accent3 2 66" xfId="6964"/>
    <cellStyle name="60% - Accent3 2 67" xfId="6965"/>
    <cellStyle name="60% - Accent3 2 68" xfId="6966"/>
    <cellStyle name="60% - Accent3 2 69" xfId="6967"/>
    <cellStyle name="60% - Accent3 2 7" xfId="6968"/>
    <cellStyle name="60% - Accent3 2 70" xfId="6969"/>
    <cellStyle name="60% - Accent3 2 71" xfId="6970"/>
    <cellStyle name="60% - Accent3 2 72" xfId="6971"/>
    <cellStyle name="60% - Accent3 2 73" xfId="6972"/>
    <cellStyle name="60% - Accent3 2 74" xfId="6973"/>
    <cellStyle name="60% - Accent3 2 75" xfId="6974"/>
    <cellStyle name="60% - Accent3 2 76" xfId="6975"/>
    <cellStyle name="60% - Accent3 2 77" xfId="6976"/>
    <cellStyle name="60% - Accent3 2 78" xfId="6977"/>
    <cellStyle name="60% - Accent3 2 79" xfId="6978"/>
    <cellStyle name="60% - Accent3 2 8" xfId="6979"/>
    <cellStyle name="60% - Accent3 2 80" xfId="6980"/>
    <cellStyle name="60% - Accent3 2 81" xfId="6981"/>
    <cellStyle name="60% - Accent3 2 82" xfId="6982"/>
    <cellStyle name="60% - Accent3 2 83" xfId="6983"/>
    <cellStyle name="60% - Accent3 2 84" xfId="6984"/>
    <cellStyle name="60% - Accent3 2 85" xfId="6985"/>
    <cellStyle name="60% - Accent3 2 86" xfId="6986"/>
    <cellStyle name="60% - Accent3 2 87" xfId="6987"/>
    <cellStyle name="60% - Accent3 2 9" xfId="6988"/>
    <cellStyle name="60% - Accent3 3" xfId="6989"/>
    <cellStyle name="60% - Accent4 2" xfId="470"/>
    <cellStyle name="60% - Accent4 2 10" xfId="6990"/>
    <cellStyle name="60% - Accent4 2 11" xfId="6991"/>
    <cellStyle name="60% - Accent4 2 12" xfId="6992"/>
    <cellStyle name="60% - Accent4 2 13" xfId="6993"/>
    <cellStyle name="60% - Accent4 2 14" xfId="6994"/>
    <cellStyle name="60% - Accent4 2 15" xfId="6995"/>
    <cellStyle name="60% - Accent4 2 16" xfId="6996"/>
    <cellStyle name="60% - Accent4 2 17" xfId="6997"/>
    <cellStyle name="60% - Accent4 2 18" xfId="6998"/>
    <cellStyle name="60% - Accent4 2 19" xfId="6999"/>
    <cellStyle name="60% - Accent4 2 2" xfId="471"/>
    <cellStyle name="60% - Accent4 2 2 2" xfId="7000"/>
    <cellStyle name="60% - Accent4 2 20" xfId="7001"/>
    <cellStyle name="60% - Accent4 2 21" xfId="7002"/>
    <cellStyle name="60% - Accent4 2 22" xfId="7003"/>
    <cellStyle name="60% - Accent4 2 23" xfId="7004"/>
    <cellStyle name="60% - Accent4 2 24" xfId="7005"/>
    <cellStyle name="60% - Accent4 2 25" xfId="7006"/>
    <cellStyle name="60% - Accent4 2 26" xfId="7007"/>
    <cellStyle name="60% - Accent4 2 27" xfId="7008"/>
    <cellStyle name="60% - Accent4 2 28" xfId="7009"/>
    <cellStyle name="60% - Accent4 2 29" xfId="7010"/>
    <cellStyle name="60% - Accent4 2 3" xfId="7011"/>
    <cellStyle name="60% - Accent4 2 3 2" xfId="7012"/>
    <cellStyle name="60% - Accent4 2 30" xfId="7013"/>
    <cellStyle name="60% - Accent4 2 31" xfId="7014"/>
    <cellStyle name="60% - Accent4 2 32" xfId="7015"/>
    <cellStyle name="60% - Accent4 2 33" xfId="7016"/>
    <cellStyle name="60% - Accent4 2 34" xfId="7017"/>
    <cellStyle name="60% - Accent4 2 35" xfId="7018"/>
    <cellStyle name="60% - Accent4 2 36" xfId="7019"/>
    <cellStyle name="60% - Accent4 2 37" xfId="7020"/>
    <cellStyle name="60% - Accent4 2 38" xfId="7021"/>
    <cellStyle name="60% - Accent4 2 39" xfId="7022"/>
    <cellStyle name="60% - Accent4 2 4" xfId="7023"/>
    <cellStyle name="60% - Accent4 2 4 2" xfId="7024"/>
    <cellStyle name="60% - Accent4 2 40" xfId="7025"/>
    <cellStyle name="60% - Accent4 2 41" xfId="7026"/>
    <cellStyle name="60% - Accent4 2 42" xfId="7027"/>
    <cellStyle name="60% - Accent4 2 43" xfId="7028"/>
    <cellStyle name="60% - Accent4 2 44" xfId="7029"/>
    <cellStyle name="60% - Accent4 2 45" xfId="7030"/>
    <cellStyle name="60% - Accent4 2 46" xfId="7031"/>
    <cellStyle name="60% - Accent4 2 47" xfId="7032"/>
    <cellStyle name="60% - Accent4 2 48" xfId="7033"/>
    <cellStyle name="60% - Accent4 2 49" xfId="7034"/>
    <cellStyle name="60% - Accent4 2 5" xfId="7035"/>
    <cellStyle name="60% - Accent4 2 50" xfId="7036"/>
    <cellStyle name="60% - Accent4 2 51" xfId="7037"/>
    <cellStyle name="60% - Accent4 2 52" xfId="7038"/>
    <cellStyle name="60% - Accent4 2 53" xfId="7039"/>
    <cellStyle name="60% - Accent4 2 54" xfId="7040"/>
    <cellStyle name="60% - Accent4 2 55" xfId="7041"/>
    <cellStyle name="60% - Accent4 2 56" xfId="7042"/>
    <cellStyle name="60% - Accent4 2 57" xfId="7043"/>
    <cellStyle name="60% - Accent4 2 58" xfId="7044"/>
    <cellStyle name="60% - Accent4 2 59" xfId="7045"/>
    <cellStyle name="60% - Accent4 2 6" xfId="7046"/>
    <cellStyle name="60% - Accent4 2 60" xfId="7047"/>
    <cellStyle name="60% - Accent4 2 61" xfId="7048"/>
    <cellStyle name="60% - Accent4 2 62" xfId="7049"/>
    <cellStyle name="60% - Accent4 2 63" xfId="7050"/>
    <cellStyle name="60% - Accent4 2 64" xfId="7051"/>
    <cellStyle name="60% - Accent4 2 65" xfId="7052"/>
    <cellStyle name="60% - Accent4 2 66" xfId="7053"/>
    <cellStyle name="60% - Accent4 2 67" xfId="7054"/>
    <cellStyle name="60% - Accent4 2 68" xfId="7055"/>
    <cellStyle name="60% - Accent4 2 69" xfId="7056"/>
    <cellStyle name="60% - Accent4 2 7" xfId="7057"/>
    <cellStyle name="60% - Accent4 2 70" xfId="7058"/>
    <cellStyle name="60% - Accent4 2 71" xfId="7059"/>
    <cellStyle name="60% - Accent4 2 72" xfId="7060"/>
    <cellStyle name="60% - Accent4 2 73" xfId="7061"/>
    <cellStyle name="60% - Accent4 2 74" xfId="7062"/>
    <cellStyle name="60% - Accent4 2 75" xfId="7063"/>
    <cellStyle name="60% - Accent4 2 76" xfId="7064"/>
    <cellStyle name="60% - Accent4 2 77" xfId="7065"/>
    <cellStyle name="60% - Accent4 2 78" xfId="7066"/>
    <cellStyle name="60% - Accent4 2 79" xfId="7067"/>
    <cellStyle name="60% - Accent4 2 8" xfId="7068"/>
    <cellStyle name="60% - Accent4 2 80" xfId="7069"/>
    <cellStyle name="60% - Accent4 2 81" xfId="7070"/>
    <cellStyle name="60% - Accent4 2 82" xfId="7071"/>
    <cellStyle name="60% - Accent4 2 83" xfId="7072"/>
    <cellStyle name="60% - Accent4 2 84" xfId="7073"/>
    <cellStyle name="60% - Accent4 2 85" xfId="7074"/>
    <cellStyle name="60% - Accent4 2 86" xfId="7075"/>
    <cellStyle name="60% - Accent4 2 87" xfId="7076"/>
    <cellStyle name="60% - Accent4 2 9" xfId="7077"/>
    <cellStyle name="60% - Accent4 3" xfId="7078"/>
    <cellStyle name="60% - Accent5 2" xfId="472"/>
    <cellStyle name="60% - Accent5 2 10" xfId="7079"/>
    <cellStyle name="60% - Accent5 2 11" xfId="7080"/>
    <cellStyle name="60% - Accent5 2 12" xfId="7081"/>
    <cellStyle name="60% - Accent5 2 13" xfId="7082"/>
    <cellStyle name="60% - Accent5 2 14" xfId="7083"/>
    <cellStyle name="60% - Accent5 2 15" xfId="7084"/>
    <cellStyle name="60% - Accent5 2 16" xfId="7085"/>
    <cellStyle name="60% - Accent5 2 17" xfId="7086"/>
    <cellStyle name="60% - Accent5 2 18" xfId="7087"/>
    <cellStyle name="60% - Accent5 2 19" xfId="7088"/>
    <cellStyle name="60% - Accent5 2 2" xfId="473"/>
    <cellStyle name="60% - Accent5 2 2 2" xfId="7089"/>
    <cellStyle name="60% - Accent5 2 20" xfId="7090"/>
    <cellStyle name="60% - Accent5 2 21" xfId="7091"/>
    <cellStyle name="60% - Accent5 2 22" xfId="7092"/>
    <cellStyle name="60% - Accent5 2 23" xfId="7093"/>
    <cellStyle name="60% - Accent5 2 24" xfId="7094"/>
    <cellStyle name="60% - Accent5 2 25" xfId="7095"/>
    <cellStyle name="60% - Accent5 2 26" xfId="7096"/>
    <cellStyle name="60% - Accent5 2 27" xfId="7097"/>
    <cellStyle name="60% - Accent5 2 28" xfId="7098"/>
    <cellStyle name="60% - Accent5 2 29" xfId="7099"/>
    <cellStyle name="60% - Accent5 2 3" xfId="7100"/>
    <cellStyle name="60% - Accent5 2 3 2" xfId="7101"/>
    <cellStyle name="60% - Accent5 2 30" xfId="7102"/>
    <cellStyle name="60% - Accent5 2 31" xfId="7103"/>
    <cellStyle name="60% - Accent5 2 32" xfId="7104"/>
    <cellStyle name="60% - Accent5 2 33" xfId="7105"/>
    <cellStyle name="60% - Accent5 2 34" xfId="7106"/>
    <cellStyle name="60% - Accent5 2 35" xfId="7107"/>
    <cellStyle name="60% - Accent5 2 36" xfId="7108"/>
    <cellStyle name="60% - Accent5 2 37" xfId="7109"/>
    <cellStyle name="60% - Accent5 2 38" xfId="7110"/>
    <cellStyle name="60% - Accent5 2 39" xfId="7111"/>
    <cellStyle name="60% - Accent5 2 4" xfId="7112"/>
    <cellStyle name="60% - Accent5 2 4 2" xfId="7113"/>
    <cellStyle name="60% - Accent5 2 40" xfId="7114"/>
    <cellStyle name="60% - Accent5 2 41" xfId="7115"/>
    <cellStyle name="60% - Accent5 2 42" xfId="7116"/>
    <cellStyle name="60% - Accent5 2 43" xfId="7117"/>
    <cellStyle name="60% - Accent5 2 44" xfId="7118"/>
    <cellStyle name="60% - Accent5 2 45" xfId="7119"/>
    <cellStyle name="60% - Accent5 2 46" xfId="7120"/>
    <cellStyle name="60% - Accent5 2 47" xfId="7121"/>
    <cellStyle name="60% - Accent5 2 48" xfId="7122"/>
    <cellStyle name="60% - Accent5 2 49" xfId="7123"/>
    <cellStyle name="60% - Accent5 2 5" xfId="7124"/>
    <cellStyle name="60% - Accent5 2 50" xfId="7125"/>
    <cellStyle name="60% - Accent5 2 51" xfId="7126"/>
    <cellStyle name="60% - Accent5 2 52" xfId="7127"/>
    <cellStyle name="60% - Accent5 2 53" xfId="7128"/>
    <cellStyle name="60% - Accent5 2 54" xfId="7129"/>
    <cellStyle name="60% - Accent5 2 55" xfId="7130"/>
    <cellStyle name="60% - Accent5 2 56" xfId="7131"/>
    <cellStyle name="60% - Accent5 2 57" xfId="7132"/>
    <cellStyle name="60% - Accent5 2 58" xfId="7133"/>
    <cellStyle name="60% - Accent5 2 59" xfId="7134"/>
    <cellStyle name="60% - Accent5 2 6" xfId="7135"/>
    <cellStyle name="60% - Accent5 2 60" xfId="7136"/>
    <cellStyle name="60% - Accent5 2 61" xfId="7137"/>
    <cellStyle name="60% - Accent5 2 62" xfId="7138"/>
    <cellStyle name="60% - Accent5 2 63" xfId="7139"/>
    <cellStyle name="60% - Accent5 2 64" xfId="7140"/>
    <cellStyle name="60% - Accent5 2 65" xfId="7141"/>
    <cellStyle name="60% - Accent5 2 66" xfId="7142"/>
    <cellStyle name="60% - Accent5 2 67" xfId="7143"/>
    <cellStyle name="60% - Accent5 2 68" xfId="7144"/>
    <cellStyle name="60% - Accent5 2 69" xfId="7145"/>
    <cellStyle name="60% - Accent5 2 7" xfId="7146"/>
    <cellStyle name="60% - Accent5 2 70" xfId="7147"/>
    <cellStyle name="60% - Accent5 2 71" xfId="7148"/>
    <cellStyle name="60% - Accent5 2 72" xfId="7149"/>
    <cellStyle name="60% - Accent5 2 73" xfId="7150"/>
    <cellStyle name="60% - Accent5 2 74" xfId="7151"/>
    <cellStyle name="60% - Accent5 2 75" xfId="7152"/>
    <cellStyle name="60% - Accent5 2 76" xfId="7153"/>
    <cellStyle name="60% - Accent5 2 77" xfId="7154"/>
    <cellStyle name="60% - Accent5 2 78" xfId="7155"/>
    <cellStyle name="60% - Accent5 2 79" xfId="7156"/>
    <cellStyle name="60% - Accent5 2 8" xfId="7157"/>
    <cellStyle name="60% - Accent5 2 80" xfId="7158"/>
    <cellStyle name="60% - Accent5 2 81" xfId="7159"/>
    <cellStyle name="60% - Accent5 2 82" xfId="7160"/>
    <cellStyle name="60% - Accent5 2 83" xfId="7161"/>
    <cellStyle name="60% - Accent5 2 84" xfId="7162"/>
    <cellStyle name="60% - Accent5 2 85" xfId="7163"/>
    <cellStyle name="60% - Accent5 2 86" xfId="7164"/>
    <cellStyle name="60% - Accent5 2 9" xfId="7165"/>
    <cellStyle name="60% - Accent5 3" xfId="7166"/>
    <cellStyle name="60% - Accent6 2" xfId="474"/>
    <cellStyle name="60% - Accent6 2 10" xfId="7167"/>
    <cellStyle name="60% - Accent6 2 11" xfId="7168"/>
    <cellStyle name="60% - Accent6 2 12" xfId="7169"/>
    <cellStyle name="60% - Accent6 2 13" xfId="7170"/>
    <cellStyle name="60% - Accent6 2 14" xfId="7171"/>
    <cellStyle name="60% - Accent6 2 15" xfId="7172"/>
    <cellStyle name="60% - Accent6 2 16" xfId="7173"/>
    <cellStyle name="60% - Accent6 2 17" xfId="7174"/>
    <cellStyle name="60% - Accent6 2 18" xfId="7175"/>
    <cellStyle name="60% - Accent6 2 19" xfId="7176"/>
    <cellStyle name="60% - Accent6 2 2" xfId="475"/>
    <cellStyle name="60% - Accent6 2 2 2" xfId="7177"/>
    <cellStyle name="60% - Accent6 2 20" xfId="7178"/>
    <cellStyle name="60% - Accent6 2 21" xfId="7179"/>
    <cellStyle name="60% - Accent6 2 22" xfId="7180"/>
    <cellStyle name="60% - Accent6 2 23" xfId="7181"/>
    <cellStyle name="60% - Accent6 2 24" xfId="7182"/>
    <cellStyle name="60% - Accent6 2 25" xfId="7183"/>
    <cellStyle name="60% - Accent6 2 26" xfId="7184"/>
    <cellStyle name="60% - Accent6 2 27" xfId="7185"/>
    <cellStyle name="60% - Accent6 2 28" xfId="7186"/>
    <cellStyle name="60% - Accent6 2 29" xfId="7187"/>
    <cellStyle name="60% - Accent6 2 3" xfId="7188"/>
    <cellStyle name="60% - Accent6 2 3 2" xfId="7189"/>
    <cellStyle name="60% - Accent6 2 30" xfId="7190"/>
    <cellStyle name="60% - Accent6 2 31" xfId="7191"/>
    <cellStyle name="60% - Accent6 2 32" xfId="7192"/>
    <cellStyle name="60% - Accent6 2 33" xfId="7193"/>
    <cellStyle name="60% - Accent6 2 34" xfId="7194"/>
    <cellStyle name="60% - Accent6 2 35" xfId="7195"/>
    <cellStyle name="60% - Accent6 2 36" xfId="7196"/>
    <cellStyle name="60% - Accent6 2 37" xfId="7197"/>
    <cellStyle name="60% - Accent6 2 38" xfId="7198"/>
    <cellStyle name="60% - Accent6 2 39" xfId="7199"/>
    <cellStyle name="60% - Accent6 2 4" xfId="7200"/>
    <cellStyle name="60% - Accent6 2 4 2" xfId="7201"/>
    <cellStyle name="60% - Accent6 2 40" xfId="7202"/>
    <cellStyle name="60% - Accent6 2 41" xfId="7203"/>
    <cellStyle name="60% - Accent6 2 42" xfId="7204"/>
    <cellStyle name="60% - Accent6 2 43" xfId="7205"/>
    <cellStyle name="60% - Accent6 2 44" xfId="7206"/>
    <cellStyle name="60% - Accent6 2 45" xfId="7207"/>
    <cellStyle name="60% - Accent6 2 46" xfId="7208"/>
    <cellStyle name="60% - Accent6 2 47" xfId="7209"/>
    <cellStyle name="60% - Accent6 2 48" xfId="7210"/>
    <cellStyle name="60% - Accent6 2 49" xfId="7211"/>
    <cellStyle name="60% - Accent6 2 5" xfId="7212"/>
    <cellStyle name="60% - Accent6 2 50" xfId="7213"/>
    <cellStyle name="60% - Accent6 2 51" xfId="7214"/>
    <cellStyle name="60% - Accent6 2 52" xfId="7215"/>
    <cellStyle name="60% - Accent6 2 53" xfId="7216"/>
    <cellStyle name="60% - Accent6 2 54" xfId="7217"/>
    <cellStyle name="60% - Accent6 2 55" xfId="7218"/>
    <cellStyle name="60% - Accent6 2 56" xfId="7219"/>
    <cellStyle name="60% - Accent6 2 57" xfId="7220"/>
    <cellStyle name="60% - Accent6 2 58" xfId="7221"/>
    <cellStyle name="60% - Accent6 2 59" xfId="7222"/>
    <cellStyle name="60% - Accent6 2 6" xfId="7223"/>
    <cellStyle name="60% - Accent6 2 60" xfId="7224"/>
    <cellStyle name="60% - Accent6 2 61" xfId="7225"/>
    <cellStyle name="60% - Accent6 2 62" xfId="7226"/>
    <cellStyle name="60% - Accent6 2 63" xfId="7227"/>
    <cellStyle name="60% - Accent6 2 64" xfId="7228"/>
    <cellStyle name="60% - Accent6 2 65" xfId="7229"/>
    <cellStyle name="60% - Accent6 2 66" xfId="7230"/>
    <cellStyle name="60% - Accent6 2 67" xfId="7231"/>
    <cellStyle name="60% - Accent6 2 68" xfId="7232"/>
    <cellStyle name="60% - Accent6 2 69" xfId="7233"/>
    <cellStyle name="60% - Accent6 2 7" xfId="7234"/>
    <cellStyle name="60% - Accent6 2 70" xfId="7235"/>
    <cellStyle name="60% - Accent6 2 71" xfId="7236"/>
    <cellStyle name="60% - Accent6 2 72" xfId="7237"/>
    <cellStyle name="60% - Accent6 2 73" xfId="7238"/>
    <cellStyle name="60% - Accent6 2 74" xfId="7239"/>
    <cellStyle name="60% - Accent6 2 75" xfId="7240"/>
    <cellStyle name="60% - Accent6 2 76" xfId="7241"/>
    <cellStyle name="60% - Accent6 2 77" xfId="7242"/>
    <cellStyle name="60% - Accent6 2 78" xfId="7243"/>
    <cellStyle name="60% - Accent6 2 79" xfId="7244"/>
    <cellStyle name="60% - Accent6 2 8" xfId="7245"/>
    <cellStyle name="60% - Accent6 2 80" xfId="7246"/>
    <cellStyle name="60% - Accent6 2 81" xfId="7247"/>
    <cellStyle name="60% - Accent6 2 82" xfId="7248"/>
    <cellStyle name="60% - Accent6 2 83" xfId="7249"/>
    <cellStyle name="60% - Accent6 2 84" xfId="7250"/>
    <cellStyle name="60% - Accent6 2 85" xfId="7251"/>
    <cellStyle name="60% - Accent6 2 86" xfId="7252"/>
    <cellStyle name="60% - Accent6 2 87" xfId="7253"/>
    <cellStyle name="60% - Accent6 2 9" xfId="7254"/>
    <cellStyle name="60% - Accent6 3" xfId="7255"/>
    <cellStyle name="9" xfId="476"/>
    <cellStyle name="9?b_x000f_Normal_5HUYIC~1?_x0011_Normal_903DK-2001?_x000c_Normal_AD_x000b_No" xfId="2827"/>
    <cellStyle name="9_!1 1 bao cao giao KH ve HTCMT vung TNB   12-12-2011" xfId="7256"/>
    <cellStyle name="9_09.11.2011 Giai ngan 9 thang nam 2011" xfId="7257"/>
    <cellStyle name="9_Bieu4HTMT" xfId="7258"/>
    <cellStyle name="9_Bieu4HTMT_!1 1 bao cao giao KH ve HTCMT vung TNB   12-12-2011" xfId="7259"/>
    <cellStyle name="9_Bieu4HTMT_KH TPCP vung TNB (03-1-2012)" xfId="7260"/>
    <cellStyle name="9_KH TPCP vung TNB (03-1-2012)" xfId="7261"/>
    <cellStyle name="9_PB1 -  Hop truc tinh uy" xfId="2299"/>
    <cellStyle name="9_Phu luc so 2 - NSTW  - Phuong an tinh toan theo huong dan cua Bo (khong bao gom bat thuong)" xfId="2300"/>
    <cellStyle name="9_PL 3 - Hop truc tinh uy" xfId="2301"/>
    <cellStyle name="9_PL3" xfId="477"/>
    <cellStyle name="9_PL4 - Hop truc tinh uy" xfId="2302"/>
    <cellStyle name="a" xfId="7262"/>
    <cellStyle name="a_Phu bieu cuoi lan 1 (8h.20.4.10)" xfId="7263"/>
    <cellStyle name="_x0001_Å»_x001e_´ " xfId="2828"/>
    <cellStyle name="_x0001_Å»_x001e_´ ?[?0?.?0?0?]?_?P?R?O?" xfId="2829"/>
    <cellStyle name="_x0001_Å»_x001e_´_" xfId="7264"/>
    <cellStyle name="Accent1 2" xfId="478"/>
    <cellStyle name="Accent1 2 10" xfId="7265"/>
    <cellStyle name="Accent1 2 11" xfId="7266"/>
    <cellStyle name="Accent1 2 12" xfId="7267"/>
    <cellStyle name="Accent1 2 13" xfId="7268"/>
    <cellStyle name="Accent1 2 14" xfId="7269"/>
    <cellStyle name="Accent1 2 15" xfId="7270"/>
    <cellStyle name="Accent1 2 16" xfId="7271"/>
    <cellStyle name="Accent1 2 17" xfId="7272"/>
    <cellStyle name="Accent1 2 18" xfId="7273"/>
    <cellStyle name="Accent1 2 19" xfId="7274"/>
    <cellStyle name="Accent1 2 2" xfId="479"/>
    <cellStyle name="Accent1 2 2 2" xfId="7275"/>
    <cellStyle name="Accent1 2 20" xfId="7276"/>
    <cellStyle name="Accent1 2 21" xfId="7277"/>
    <cellStyle name="Accent1 2 22" xfId="7278"/>
    <cellStyle name="Accent1 2 23" xfId="7279"/>
    <cellStyle name="Accent1 2 24" xfId="7280"/>
    <cellStyle name="Accent1 2 25" xfId="7281"/>
    <cellStyle name="Accent1 2 26" xfId="7282"/>
    <cellStyle name="Accent1 2 27" xfId="7283"/>
    <cellStyle name="Accent1 2 28" xfId="7284"/>
    <cellStyle name="Accent1 2 29" xfId="7285"/>
    <cellStyle name="Accent1 2 3" xfId="7286"/>
    <cellStyle name="Accent1 2 3 2" xfId="7287"/>
    <cellStyle name="Accent1 2 30" xfId="7288"/>
    <cellStyle name="Accent1 2 31" xfId="7289"/>
    <cellStyle name="Accent1 2 32" xfId="7290"/>
    <cellStyle name="Accent1 2 33" xfId="7291"/>
    <cellStyle name="Accent1 2 34" xfId="7292"/>
    <cellStyle name="Accent1 2 35" xfId="7293"/>
    <cellStyle name="Accent1 2 36" xfId="7294"/>
    <cellStyle name="Accent1 2 37" xfId="7295"/>
    <cellStyle name="Accent1 2 38" xfId="7296"/>
    <cellStyle name="Accent1 2 39" xfId="7297"/>
    <cellStyle name="Accent1 2 4" xfId="7298"/>
    <cellStyle name="Accent1 2 4 2" xfId="7299"/>
    <cellStyle name="Accent1 2 40" xfId="7300"/>
    <cellStyle name="Accent1 2 41" xfId="7301"/>
    <cellStyle name="Accent1 2 42" xfId="7302"/>
    <cellStyle name="Accent1 2 43" xfId="7303"/>
    <cellStyle name="Accent1 2 44" xfId="7304"/>
    <cellStyle name="Accent1 2 45" xfId="7305"/>
    <cellStyle name="Accent1 2 46" xfId="7306"/>
    <cellStyle name="Accent1 2 47" xfId="7307"/>
    <cellStyle name="Accent1 2 48" xfId="7308"/>
    <cellStyle name="Accent1 2 49" xfId="7309"/>
    <cellStyle name="Accent1 2 5" xfId="7310"/>
    <cellStyle name="Accent1 2 50" xfId="7311"/>
    <cellStyle name="Accent1 2 51" xfId="7312"/>
    <cellStyle name="Accent1 2 52" xfId="7313"/>
    <cellStyle name="Accent1 2 53" xfId="7314"/>
    <cellStyle name="Accent1 2 54" xfId="7315"/>
    <cellStyle name="Accent1 2 55" xfId="7316"/>
    <cellStyle name="Accent1 2 56" xfId="7317"/>
    <cellStyle name="Accent1 2 57" xfId="7318"/>
    <cellStyle name="Accent1 2 58" xfId="7319"/>
    <cellStyle name="Accent1 2 59" xfId="7320"/>
    <cellStyle name="Accent1 2 6" xfId="7321"/>
    <cellStyle name="Accent1 2 60" xfId="7322"/>
    <cellStyle name="Accent1 2 61" xfId="7323"/>
    <cellStyle name="Accent1 2 62" xfId="7324"/>
    <cellStyle name="Accent1 2 63" xfId="7325"/>
    <cellStyle name="Accent1 2 64" xfId="7326"/>
    <cellStyle name="Accent1 2 65" xfId="7327"/>
    <cellStyle name="Accent1 2 66" xfId="7328"/>
    <cellStyle name="Accent1 2 67" xfId="7329"/>
    <cellStyle name="Accent1 2 68" xfId="7330"/>
    <cellStyle name="Accent1 2 69" xfId="7331"/>
    <cellStyle name="Accent1 2 7" xfId="7332"/>
    <cellStyle name="Accent1 2 70" xfId="7333"/>
    <cellStyle name="Accent1 2 71" xfId="7334"/>
    <cellStyle name="Accent1 2 72" xfId="7335"/>
    <cellStyle name="Accent1 2 73" xfId="7336"/>
    <cellStyle name="Accent1 2 74" xfId="7337"/>
    <cellStyle name="Accent1 2 75" xfId="7338"/>
    <cellStyle name="Accent1 2 76" xfId="7339"/>
    <cellStyle name="Accent1 2 77" xfId="7340"/>
    <cellStyle name="Accent1 2 78" xfId="7341"/>
    <cellStyle name="Accent1 2 79" xfId="7342"/>
    <cellStyle name="Accent1 2 8" xfId="7343"/>
    <cellStyle name="Accent1 2 80" xfId="7344"/>
    <cellStyle name="Accent1 2 81" xfId="7345"/>
    <cellStyle name="Accent1 2 82" xfId="7346"/>
    <cellStyle name="Accent1 2 83" xfId="7347"/>
    <cellStyle name="Accent1 2 84" xfId="7348"/>
    <cellStyle name="Accent1 2 85" xfId="7349"/>
    <cellStyle name="Accent1 2 86" xfId="7350"/>
    <cellStyle name="Accent1 2 87" xfId="7351"/>
    <cellStyle name="Accent1 2 9" xfId="7352"/>
    <cellStyle name="Accent1 3" xfId="7353"/>
    <cellStyle name="Accent2 2" xfId="480"/>
    <cellStyle name="Accent2 2 10" xfId="7354"/>
    <cellStyle name="Accent2 2 11" xfId="7355"/>
    <cellStyle name="Accent2 2 12" xfId="7356"/>
    <cellStyle name="Accent2 2 13" xfId="7357"/>
    <cellStyle name="Accent2 2 14" xfId="7358"/>
    <cellStyle name="Accent2 2 15" xfId="7359"/>
    <cellStyle name="Accent2 2 16" xfId="7360"/>
    <cellStyle name="Accent2 2 17" xfId="7361"/>
    <cellStyle name="Accent2 2 18" xfId="7362"/>
    <cellStyle name="Accent2 2 19" xfId="7363"/>
    <cellStyle name="Accent2 2 2" xfId="481"/>
    <cellStyle name="Accent2 2 2 2" xfId="7364"/>
    <cellStyle name="Accent2 2 20" xfId="7365"/>
    <cellStyle name="Accent2 2 21" xfId="7366"/>
    <cellStyle name="Accent2 2 22" xfId="7367"/>
    <cellStyle name="Accent2 2 23" xfId="7368"/>
    <cellStyle name="Accent2 2 24" xfId="7369"/>
    <cellStyle name="Accent2 2 25" xfId="7370"/>
    <cellStyle name="Accent2 2 26" xfId="7371"/>
    <cellStyle name="Accent2 2 27" xfId="7372"/>
    <cellStyle name="Accent2 2 28" xfId="7373"/>
    <cellStyle name="Accent2 2 29" xfId="7374"/>
    <cellStyle name="Accent2 2 3" xfId="7375"/>
    <cellStyle name="Accent2 2 3 2" xfId="7376"/>
    <cellStyle name="Accent2 2 30" xfId="7377"/>
    <cellStyle name="Accent2 2 31" xfId="7378"/>
    <cellStyle name="Accent2 2 32" xfId="7379"/>
    <cellStyle name="Accent2 2 33" xfId="7380"/>
    <cellStyle name="Accent2 2 34" xfId="7381"/>
    <cellStyle name="Accent2 2 35" xfId="7382"/>
    <cellStyle name="Accent2 2 36" xfId="7383"/>
    <cellStyle name="Accent2 2 37" xfId="7384"/>
    <cellStyle name="Accent2 2 38" xfId="7385"/>
    <cellStyle name="Accent2 2 39" xfId="7386"/>
    <cellStyle name="Accent2 2 4" xfId="7387"/>
    <cellStyle name="Accent2 2 4 2" xfId="7388"/>
    <cellStyle name="Accent2 2 40" xfId="7389"/>
    <cellStyle name="Accent2 2 41" xfId="7390"/>
    <cellStyle name="Accent2 2 42" xfId="7391"/>
    <cellStyle name="Accent2 2 43" xfId="7392"/>
    <cellStyle name="Accent2 2 44" xfId="7393"/>
    <cellStyle name="Accent2 2 45" xfId="7394"/>
    <cellStyle name="Accent2 2 46" xfId="7395"/>
    <cellStyle name="Accent2 2 47" xfId="7396"/>
    <cellStyle name="Accent2 2 48" xfId="7397"/>
    <cellStyle name="Accent2 2 49" xfId="7398"/>
    <cellStyle name="Accent2 2 5" xfId="7399"/>
    <cellStyle name="Accent2 2 50" xfId="7400"/>
    <cellStyle name="Accent2 2 51" xfId="7401"/>
    <cellStyle name="Accent2 2 52" xfId="7402"/>
    <cellStyle name="Accent2 2 53" xfId="7403"/>
    <cellStyle name="Accent2 2 54" xfId="7404"/>
    <cellStyle name="Accent2 2 55" xfId="7405"/>
    <cellStyle name="Accent2 2 56" xfId="7406"/>
    <cellStyle name="Accent2 2 57" xfId="7407"/>
    <cellStyle name="Accent2 2 58" xfId="7408"/>
    <cellStyle name="Accent2 2 59" xfId="7409"/>
    <cellStyle name="Accent2 2 6" xfId="7410"/>
    <cellStyle name="Accent2 2 60" xfId="7411"/>
    <cellStyle name="Accent2 2 61" xfId="7412"/>
    <cellStyle name="Accent2 2 62" xfId="7413"/>
    <cellStyle name="Accent2 2 63" xfId="7414"/>
    <cellStyle name="Accent2 2 64" xfId="7415"/>
    <cellStyle name="Accent2 2 65" xfId="7416"/>
    <cellStyle name="Accent2 2 66" xfId="7417"/>
    <cellStyle name="Accent2 2 67" xfId="7418"/>
    <cellStyle name="Accent2 2 68" xfId="7419"/>
    <cellStyle name="Accent2 2 69" xfId="7420"/>
    <cellStyle name="Accent2 2 7" xfId="7421"/>
    <cellStyle name="Accent2 2 70" xfId="7422"/>
    <cellStyle name="Accent2 2 71" xfId="7423"/>
    <cellStyle name="Accent2 2 72" xfId="7424"/>
    <cellStyle name="Accent2 2 73" xfId="7425"/>
    <cellStyle name="Accent2 2 74" xfId="7426"/>
    <cellStyle name="Accent2 2 75" xfId="7427"/>
    <cellStyle name="Accent2 2 76" xfId="7428"/>
    <cellStyle name="Accent2 2 77" xfId="7429"/>
    <cellStyle name="Accent2 2 78" xfId="7430"/>
    <cellStyle name="Accent2 2 79" xfId="7431"/>
    <cellStyle name="Accent2 2 8" xfId="7432"/>
    <cellStyle name="Accent2 2 80" xfId="7433"/>
    <cellStyle name="Accent2 2 81" xfId="7434"/>
    <cellStyle name="Accent2 2 82" xfId="7435"/>
    <cellStyle name="Accent2 2 83" xfId="7436"/>
    <cellStyle name="Accent2 2 84" xfId="7437"/>
    <cellStyle name="Accent2 2 85" xfId="7438"/>
    <cellStyle name="Accent2 2 86" xfId="7439"/>
    <cellStyle name="Accent2 2 87" xfId="7440"/>
    <cellStyle name="Accent2 2 9" xfId="7441"/>
    <cellStyle name="Accent2 3" xfId="7442"/>
    <cellStyle name="Accent3 2" xfId="482"/>
    <cellStyle name="Accent3 2 10" xfId="7443"/>
    <cellStyle name="Accent3 2 11" xfId="7444"/>
    <cellStyle name="Accent3 2 12" xfId="7445"/>
    <cellStyle name="Accent3 2 13" xfId="7446"/>
    <cellStyle name="Accent3 2 14" xfId="7447"/>
    <cellStyle name="Accent3 2 15" xfId="7448"/>
    <cellStyle name="Accent3 2 16" xfId="7449"/>
    <cellStyle name="Accent3 2 17" xfId="7450"/>
    <cellStyle name="Accent3 2 18" xfId="7451"/>
    <cellStyle name="Accent3 2 19" xfId="7452"/>
    <cellStyle name="Accent3 2 2" xfId="483"/>
    <cellStyle name="Accent3 2 2 2" xfId="7453"/>
    <cellStyle name="Accent3 2 20" xfId="7454"/>
    <cellStyle name="Accent3 2 21" xfId="7455"/>
    <cellStyle name="Accent3 2 22" xfId="7456"/>
    <cellStyle name="Accent3 2 23" xfId="7457"/>
    <cellStyle name="Accent3 2 24" xfId="7458"/>
    <cellStyle name="Accent3 2 25" xfId="7459"/>
    <cellStyle name="Accent3 2 26" xfId="7460"/>
    <cellStyle name="Accent3 2 27" xfId="7461"/>
    <cellStyle name="Accent3 2 28" xfId="7462"/>
    <cellStyle name="Accent3 2 29" xfId="7463"/>
    <cellStyle name="Accent3 2 3" xfId="7464"/>
    <cellStyle name="Accent3 2 3 2" xfId="7465"/>
    <cellStyle name="Accent3 2 30" xfId="7466"/>
    <cellStyle name="Accent3 2 31" xfId="7467"/>
    <cellStyle name="Accent3 2 32" xfId="7468"/>
    <cellStyle name="Accent3 2 33" xfId="7469"/>
    <cellStyle name="Accent3 2 34" xfId="7470"/>
    <cellStyle name="Accent3 2 35" xfId="7471"/>
    <cellStyle name="Accent3 2 36" xfId="7472"/>
    <cellStyle name="Accent3 2 37" xfId="7473"/>
    <cellStyle name="Accent3 2 38" xfId="7474"/>
    <cellStyle name="Accent3 2 39" xfId="7475"/>
    <cellStyle name="Accent3 2 4" xfId="7476"/>
    <cellStyle name="Accent3 2 4 2" xfId="7477"/>
    <cellStyle name="Accent3 2 40" xfId="7478"/>
    <cellStyle name="Accent3 2 41" xfId="7479"/>
    <cellStyle name="Accent3 2 42" xfId="7480"/>
    <cellStyle name="Accent3 2 43" xfId="7481"/>
    <cellStyle name="Accent3 2 44" xfId="7482"/>
    <cellStyle name="Accent3 2 45" xfId="7483"/>
    <cellStyle name="Accent3 2 46" xfId="7484"/>
    <cellStyle name="Accent3 2 47" xfId="7485"/>
    <cellStyle name="Accent3 2 48" xfId="7486"/>
    <cellStyle name="Accent3 2 49" xfId="7487"/>
    <cellStyle name="Accent3 2 5" xfId="7488"/>
    <cellStyle name="Accent3 2 50" xfId="7489"/>
    <cellStyle name="Accent3 2 51" xfId="7490"/>
    <cellStyle name="Accent3 2 52" xfId="7491"/>
    <cellStyle name="Accent3 2 53" xfId="7492"/>
    <cellStyle name="Accent3 2 54" xfId="7493"/>
    <cellStyle name="Accent3 2 55" xfId="7494"/>
    <cellStyle name="Accent3 2 56" xfId="7495"/>
    <cellStyle name="Accent3 2 57" xfId="7496"/>
    <cellStyle name="Accent3 2 58" xfId="7497"/>
    <cellStyle name="Accent3 2 59" xfId="7498"/>
    <cellStyle name="Accent3 2 6" xfId="7499"/>
    <cellStyle name="Accent3 2 60" xfId="7500"/>
    <cellStyle name="Accent3 2 61" xfId="7501"/>
    <cellStyle name="Accent3 2 62" xfId="7502"/>
    <cellStyle name="Accent3 2 63" xfId="7503"/>
    <cellStyle name="Accent3 2 64" xfId="7504"/>
    <cellStyle name="Accent3 2 65" xfId="7505"/>
    <cellStyle name="Accent3 2 66" xfId="7506"/>
    <cellStyle name="Accent3 2 67" xfId="7507"/>
    <cellStyle name="Accent3 2 68" xfId="7508"/>
    <cellStyle name="Accent3 2 69" xfId="7509"/>
    <cellStyle name="Accent3 2 7" xfId="7510"/>
    <cellStyle name="Accent3 2 70" xfId="7511"/>
    <cellStyle name="Accent3 2 71" xfId="7512"/>
    <cellStyle name="Accent3 2 72" xfId="7513"/>
    <cellStyle name="Accent3 2 73" xfId="7514"/>
    <cellStyle name="Accent3 2 74" xfId="7515"/>
    <cellStyle name="Accent3 2 75" xfId="7516"/>
    <cellStyle name="Accent3 2 76" xfId="7517"/>
    <cellStyle name="Accent3 2 77" xfId="7518"/>
    <cellStyle name="Accent3 2 78" xfId="7519"/>
    <cellStyle name="Accent3 2 79" xfId="7520"/>
    <cellStyle name="Accent3 2 8" xfId="7521"/>
    <cellStyle name="Accent3 2 80" xfId="7522"/>
    <cellStyle name="Accent3 2 81" xfId="7523"/>
    <cellStyle name="Accent3 2 82" xfId="7524"/>
    <cellStyle name="Accent3 2 83" xfId="7525"/>
    <cellStyle name="Accent3 2 84" xfId="7526"/>
    <cellStyle name="Accent3 2 85" xfId="7527"/>
    <cellStyle name="Accent3 2 86" xfId="7528"/>
    <cellStyle name="Accent3 2 87" xfId="7529"/>
    <cellStyle name="Accent3 2 9" xfId="7530"/>
    <cellStyle name="Accent3 3" xfId="7531"/>
    <cellStyle name="Accent4 2" xfId="484"/>
    <cellStyle name="Accent4 2 10" xfId="7532"/>
    <cellStyle name="Accent4 2 11" xfId="7533"/>
    <cellStyle name="Accent4 2 12" xfId="7534"/>
    <cellStyle name="Accent4 2 13" xfId="7535"/>
    <cellStyle name="Accent4 2 14" xfId="7536"/>
    <cellStyle name="Accent4 2 15" xfId="7537"/>
    <cellStyle name="Accent4 2 16" xfId="7538"/>
    <cellStyle name="Accent4 2 17" xfId="7539"/>
    <cellStyle name="Accent4 2 18" xfId="7540"/>
    <cellStyle name="Accent4 2 19" xfId="7541"/>
    <cellStyle name="Accent4 2 2" xfId="485"/>
    <cellStyle name="Accent4 2 2 2" xfId="7542"/>
    <cellStyle name="Accent4 2 20" xfId="7543"/>
    <cellStyle name="Accent4 2 21" xfId="7544"/>
    <cellStyle name="Accent4 2 22" xfId="7545"/>
    <cellStyle name="Accent4 2 23" xfId="7546"/>
    <cellStyle name="Accent4 2 24" xfId="7547"/>
    <cellStyle name="Accent4 2 25" xfId="7548"/>
    <cellStyle name="Accent4 2 26" xfId="7549"/>
    <cellStyle name="Accent4 2 27" xfId="7550"/>
    <cellStyle name="Accent4 2 28" xfId="7551"/>
    <cellStyle name="Accent4 2 29" xfId="7552"/>
    <cellStyle name="Accent4 2 3" xfId="7553"/>
    <cellStyle name="Accent4 2 3 2" xfId="7554"/>
    <cellStyle name="Accent4 2 30" xfId="7555"/>
    <cellStyle name="Accent4 2 31" xfId="7556"/>
    <cellStyle name="Accent4 2 32" xfId="7557"/>
    <cellStyle name="Accent4 2 33" xfId="7558"/>
    <cellStyle name="Accent4 2 34" xfId="7559"/>
    <cellStyle name="Accent4 2 35" xfId="7560"/>
    <cellStyle name="Accent4 2 36" xfId="7561"/>
    <cellStyle name="Accent4 2 37" xfId="7562"/>
    <cellStyle name="Accent4 2 38" xfId="7563"/>
    <cellStyle name="Accent4 2 39" xfId="7564"/>
    <cellStyle name="Accent4 2 4" xfId="7565"/>
    <cellStyle name="Accent4 2 4 2" xfId="7566"/>
    <cellStyle name="Accent4 2 40" xfId="7567"/>
    <cellStyle name="Accent4 2 41" xfId="7568"/>
    <cellStyle name="Accent4 2 42" xfId="7569"/>
    <cellStyle name="Accent4 2 43" xfId="7570"/>
    <cellStyle name="Accent4 2 44" xfId="7571"/>
    <cellStyle name="Accent4 2 45" xfId="7572"/>
    <cellStyle name="Accent4 2 46" xfId="7573"/>
    <cellStyle name="Accent4 2 47" xfId="7574"/>
    <cellStyle name="Accent4 2 48" xfId="7575"/>
    <cellStyle name="Accent4 2 49" xfId="7576"/>
    <cellStyle name="Accent4 2 5" xfId="7577"/>
    <cellStyle name="Accent4 2 50" xfId="7578"/>
    <cellStyle name="Accent4 2 51" xfId="7579"/>
    <cellStyle name="Accent4 2 52" xfId="7580"/>
    <cellStyle name="Accent4 2 53" xfId="7581"/>
    <cellStyle name="Accent4 2 54" xfId="7582"/>
    <cellStyle name="Accent4 2 55" xfId="7583"/>
    <cellStyle name="Accent4 2 56" xfId="7584"/>
    <cellStyle name="Accent4 2 57" xfId="7585"/>
    <cellStyle name="Accent4 2 58" xfId="7586"/>
    <cellStyle name="Accent4 2 59" xfId="7587"/>
    <cellStyle name="Accent4 2 6" xfId="7588"/>
    <cellStyle name="Accent4 2 60" xfId="7589"/>
    <cellStyle name="Accent4 2 61" xfId="7590"/>
    <cellStyle name="Accent4 2 62" xfId="7591"/>
    <cellStyle name="Accent4 2 63" xfId="7592"/>
    <cellStyle name="Accent4 2 64" xfId="7593"/>
    <cellStyle name="Accent4 2 65" xfId="7594"/>
    <cellStyle name="Accent4 2 66" xfId="7595"/>
    <cellStyle name="Accent4 2 67" xfId="7596"/>
    <cellStyle name="Accent4 2 68" xfId="7597"/>
    <cellStyle name="Accent4 2 69" xfId="7598"/>
    <cellStyle name="Accent4 2 7" xfId="7599"/>
    <cellStyle name="Accent4 2 70" xfId="7600"/>
    <cellStyle name="Accent4 2 71" xfId="7601"/>
    <cellStyle name="Accent4 2 72" xfId="7602"/>
    <cellStyle name="Accent4 2 73" xfId="7603"/>
    <cellStyle name="Accent4 2 74" xfId="7604"/>
    <cellStyle name="Accent4 2 75" xfId="7605"/>
    <cellStyle name="Accent4 2 76" xfId="7606"/>
    <cellStyle name="Accent4 2 77" xfId="7607"/>
    <cellStyle name="Accent4 2 78" xfId="7608"/>
    <cellStyle name="Accent4 2 79" xfId="7609"/>
    <cellStyle name="Accent4 2 8" xfId="7610"/>
    <cellStyle name="Accent4 2 80" xfId="7611"/>
    <cellStyle name="Accent4 2 81" xfId="7612"/>
    <cellStyle name="Accent4 2 82" xfId="7613"/>
    <cellStyle name="Accent4 2 83" xfId="7614"/>
    <cellStyle name="Accent4 2 84" xfId="7615"/>
    <cellStyle name="Accent4 2 85" xfId="7616"/>
    <cellStyle name="Accent4 2 86" xfId="7617"/>
    <cellStyle name="Accent4 2 87" xfId="7618"/>
    <cellStyle name="Accent4 2 9" xfId="7619"/>
    <cellStyle name="Accent4 3" xfId="7620"/>
    <cellStyle name="Accent5 2" xfId="486"/>
    <cellStyle name="Accent5 2 10" xfId="7621"/>
    <cellStyle name="Accent5 2 11" xfId="7622"/>
    <cellStyle name="Accent5 2 12" xfId="7623"/>
    <cellStyle name="Accent5 2 13" xfId="7624"/>
    <cellStyle name="Accent5 2 14" xfId="7625"/>
    <cellStyle name="Accent5 2 15" xfId="7626"/>
    <cellStyle name="Accent5 2 16" xfId="7627"/>
    <cellStyle name="Accent5 2 17" xfId="7628"/>
    <cellStyle name="Accent5 2 18" xfId="7629"/>
    <cellStyle name="Accent5 2 19" xfId="7630"/>
    <cellStyle name="Accent5 2 2" xfId="487"/>
    <cellStyle name="Accent5 2 2 2" xfId="7631"/>
    <cellStyle name="Accent5 2 20" xfId="7632"/>
    <cellStyle name="Accent5 2 21" xfId="7633"/>
    <cellStyle name="Accent5 2 22" xfId="7634"/>
    <cellStyle name="Accent5 2 23" xfId="7635"/>
    <cellStyle name="Accent5 2 24" xfId="7636"/>
    <cellStyle name="Accent5 2 25" xfId="7637"/>
    <cellStyle name="Accent5 2 26" xfId="7638"/>
    <cellStyle name="Accent5 2 27" xfId="7639"/>
    <cellStyle name="Accent5 2 28" xfId="7640"/>
    <cellStyle name="Accent5 2 29" xfId="7641"/>
    <cellStyle name="Accent5 2 3" xfId="7642"/>
    <cellStyle name="Accent5 2 3 2" xfId="7643"/>
    <cellStyle name="Accent5 2 30" xfId="7644"/>
    <cellStyle name="Accent5 2 31" xfId="7645"/>
    <cellStyle name="Accent5 2 32" xfId="7646"/>
    <cellStyle name="Accent5 2 33" xfId="7647"/>
    <cellStyle name="Accent5 2 34" xfId="7648"/>
    <cellStyle name="Accent5 2 35" xfId="7649"/>
    <cellStyle name="Accent5 2 36" xfId="7650"/>
    <cellStyle name="Accent5 2 37" xfId="7651"/>
    <cellStyle name="Accent5 2 38" xfId="7652"/>
    <cellStyle name="Accent5 2 39" xfId="7653"/>
    <cellStyle name="Accent5 2 4" xfId="7654"/>
    <cellStyle name="Accent5 2 4 2" xfId="7655"/>
    <cellStyle name="Accent5 2 40" xfId="7656"/>
    <cellStyle name="Accent5 2 41" xfId="7657"/>
    <cellStyle name="Accent5 2 42" xfId="7658"/>
    <cellStyle name="Accent5 2 43" xfId="7659"/>
    <cellStyle name="Accent5 2 44" xfId="7660"/>
    <cellStyle name="Accent5 2 45" xfId="7661"/>
    <cellStyle name="Accent5 2 46" xfId="7662"/>
    <cellStyle name="Accent5 2 47" xfId="7663"/>
    <cellStyle name="Accent5 2 48" xfId="7664"/>
    <cellStyle name="Accent5 2 49" xfId="7665"/>
    <cellStyle name="Accent5 2 5" xfId="7666"/>
    <cellStyle name="Accent5 2 50" xfId="7667"/>
    <cellStyle name="Accent5 2 51" xfId="7668"/>
    <cellStyle name="Accent5 2 52" xfId="7669"/>
    <cellStyle name="Accent5 2 53" xfId="7670"/>
    <cellStyle name="Accent5 2 54" xfId="7671"/>
    <cellStyle name="Accent5 2 55" xfId="7672"/>
    <cellStyle name="Accent5 2 56" xfId="7673"/>
    <cellStyle name="Accent5 2 57" xfId="7674"/>
    <cellStyle name="Accent5 2 58" xfId="7675"/>
    <cellStyle name="Accent5 2 59" xfId="7676"/>
    <cellStyle name="Accent5 2 6" xfId="7677"/>
    <cellStyle name="Accent5 2 60" xfId="7678"/>
    <cellStyle name="Accent5 2 61" xfId="7679"/>
    <cellStyle name="Accent5 2 62" xfId="7680"/>
    <cellStyle name="Accent5 2 63" xfId="7681"/>
    <cellStyle name="Accent5 2 64" xfId="7682"/>
    <cellStyle name="Accent5 2 65" xfId="7683"/>
    <cellStyle name="Accent5 2 66" xfId="7684"/>
    <cellStyle name="Accent5 2 67" xfId="7685"/>
    <cellStyle name="Accent5 2 68" xfId="7686"/>
    <cellStyle name="Accent5 2 69" xfId="7687"/>
    <cellStyle name="Accent5 2 7" xfId="7688"/>
    <cellStyle name="Accent5 2 70" xfId="7689"/>
    <cellStyle name="Accent5 2 71" xfId="7690"/>
    <cellStyle name="Accent5 2 72" xfId="7691"/>
    <cellStyle name="Accent5 2 73" xfId="7692"/>
    <cellStyle name="Accent5 2 74" xfId="7693"/>
    <cellStyle name="Accent5 2 75" xfId="7694"/>
    <cellStyle name="Accent5 2 76" xfId="7695"/>
    <cellStyle name="Accent5 2 77" xfId="7696"/>
    <cellStyle name="Accent5 2 78" xfId="7697"/>
    <cellStyle name="Accent5 2 79" xfId="7698"/>
    <cellStyle name="Accent5 2 8" xfId="7699"/>
    <cellStyle name="Accent5 2 80" xfId="7700"/>
    <cellStyle name="Accent5 2 81" xfId="7701"/>
    <cellStyle name="Accent5 2 82" xfId="7702"/>
    <cellStyle name="Accent5 2 83" xfId="7703"/>
    <cellStyle name="Accent5 2 84" xfId="7704"/>
    <cellStyle name="Accent5 2 85" xfId="7705"/>
    <cellStyle name="Accent5 2 86" xfId="7706"/>
    <cellStyle name="Accent5 2 9" xfId="7707"/>
    <cellStyle name="Accent5 3" xfId="7708"/>
    <cellStyle name="Accent6 2" xfId="488"/>
    <cellStyle name="Accent6 2 10" xfId="7709"/>
    <cellStyle name="Accent6 2 11" xfId="7710"/>
    <cellStyle name="Accent6 2 12" xfId="7711"/>
    <cellStyle name="Accent6 2 13" xfId="7712"/>
    <cellStyle name="Accent6 2 14" xfId="7713"/>
    <cellStyle name="Accent6 2 15" xfId="7714"/>
    <cellStyle name="Accent6 2 16" xfId="7715"/>
    <cellStyle name="Accent6 2 17" xfId="7716"/>
    <cellStyle name="Accent6 2 18" xfId="7717"/>
    <cellStyle name="Accent6 2 19" xfId="7718"/>
    <cellStyle name="Accent6 2 2" xfId="489"/>
    <cellStyle name="Accent6 2 2 2" xfId="7719"/>
    <cellStyle name="Accent6 2 20" xfId="7720"/>
    <cellStyle name="Accent6 2 21" xfId="7721"/>
    <cellStyle name="Accent6 2 22" xfId="7722"/>
    <cellStyle name="Accent6 2 23" xfId="7723"/>
    <cellStyle name="Accent6 2 24" xfId="7724"/>
    <cellStyle name="Accent6 2 25" xfId="7725"/>
    <cellStyle name="Accent6 2 26" xfId="7726"/>
    <cellStyle name="Accent6 2 27" xfId="7727"/>
    <cellStyle name="Accent6 2 28" xfId="7728"/>
    <cellStyle name="Accent6 2 29" xfId="7729"/>
    <cellStyle name="Accent6 2 3" xfId="7730"/>
    <cellStyle name="Accent6 2 3 2" xfId="7731"/>
    <cellStyle name="Accent6 2 30" xfId="7732"/>
    <cellStyle name="Accent6 2 31" xfId="7733"/>
    <cellStyle name="Accent6 2 32" xfId="7734"/>
    <cellStyle name="Accent6 2 33" xfId="7735"/>
    <cellStyle name="Accent6 2 34" xfId="7736"/>
    <cellStyle name="Accent6 2 35" xfId="7737"/>
    <cellStyle name="Accent6 2 36" xfId="7738"/>
    <cellStyle name="Accent6 2 37" xfId="7739"/>
    <cellStyle name="Accent6 2 38" xfId="7740"/>
    <cellStyle name="Accent6 2 39" xfId="7741"/>
    <cellStyle name="Accent6 2 4" xfId="7742"/>
    <cellStyle name="Accent6 2 4 2" xfId="7743"/>
    <cellStyle name="Accent6 2 40" xfId="7744"/>
    <cellStyle name="Accent6 2 41" xfId="7745"/>
    <cellStyle name="Accent6 2 42" xfId="7746"/>
    <cellStyle name="Accent6 2 43" xfId="7747"/>
    <cellStyle name="Accent6 2 44" xfId="7748"/>
    <cellStyle name="Accent6 2 45" xfId="7749"/>
    <cellStyle name="Accent6 2 46" xfId="7750"/>
    <cellStyle name="Accent6 2 47" xfId="7751"/>
    <cellStyle name="Accent6 2 48" xfId="7752"/>
    <cellStyle name="Accent6 2 49" xfId="7753"/>
    <cellStyle name="Accent6 2 5" xfId="7754"/>
    <cellStyle name="Accent6 2 50" xfId="7755"/>
    <cellStyle name="Accent6 2 51" xfId="7756"/>
    <cellStyle name="Accent6 2 52" xfId="7757"/>
    <cellStyle name="Accent6 2 53" xfId="7758"/>
    <cellStyle name="Accent6 2 54" xfId="7759"/>
    <cellStyle name="Accent6 2 55" xfId="7760"/>
    <cellStyle name="Accent6 2 56" xfId="7761"/>
    <cellStyle name="Accent6 2 57" xfId="7762"/>
    <cellStyle name="Accent6 2 58" xfId="7763"/>
    <cellStyle name="Accent6 2 59" xfId="7764"/>
    <cellStyle name="Accent6 2 6" xfId="7765"/>
    <cellStyle name="Accent6 2 60" xfId="7766"/>
    <cellStyle name="Accent6 2 61" xfId="7767"/>
    <cellStyle name="Accent6 2 62" xfId="7768"/>
    <cellStyle name="Accent6 2 63" xfId="7769"/>
    <cellStyle name="Accent6 2 64" xfId="7770"/>
    <cellStyle name="Accent6 2 65" xfId="7771"/>
    <cellStyle name="Accent6 2 66" xfId="7772"/>
    <cellStyle name="Accent6 2 67" xfId="7773"/>
    <cellStyle name="Accent6 2 68" xfId="7774"/>
    <cellStyle name="Accent6 2 69" xfId="7775"/>
    <cellStyle name="Accent6 2 7" xfId="7776"/>
    <cellStyle name="Accent6 2 70" xfId="7777"/>
    <cellStyle name="Accent6 2 71" xfId="7778"/>
    <cellStyle name="Accent6 2 72" xfId="7779"/>
    <cellStyle name="Accent6 2 73" xfId="7780"/>
    <cellStyle name="Accent6 2 74" xfId="7781"/>
    <cellStyle name="Accent6 2 75" xfId="7782"/>
    <cellStyle name="Accent6 2 76" xfId="7783"/>
    <cellStyle name="Accent6 2 77" xfId="7784"/>
    <cellStyle name="Accent6 2 78" xfId="7785"/>
    <cellStyle name="Accent6 2 79" xfId="7786"/>
    <cellStyle name="Accent6 2 8" xfId="7787"/>
    <cellStyle name="Accent6 2 80" xfId="7788"/>
    <cellStyle name="Accent6 2 81" xfId="7789"/>
    <cellStyle name="Accent6 2 82" xfId="7790"/>
    <cellStyle name="Accent6 2 83" xfId="7791"/>
    <cellStyle name="Accent6 2 84" xfId="7792"/>
    <cellStyle name="Accent6 2 85" xfId="7793"/>
    <cellStyle name="Accent6 2 86" xfId="7794"/>
    <cellStyle name="Accent6 2 9" xfId="7795"/>
    <cellStyle name="Accent6 3" xfId="7796"/>
    <cellStyle name="ÅëÈ­ [0]_      " xfId="490"/>
    <cellStyle name="AeE­ [0]_INQUIRY ¿?¾÷AßAø " xfId="491"/>
    <cellStyle name="ÅëÈ­ [0]_L601CPT" xfId="492"/>
    <cellStyle name="ÅëÈ­_      " xfId="493"/>
    <cellStyle name="AeE­_INQUIRY ¿?¾÷AßAø " xfId="494"/>
    <cellStyle name="ÅëÈ­_L601CPT" xfId="495"/>
    <cellStyle name="Akzent1" xfId="496"/>
    <cellStyle name="Akzent2" xfId="497"/>
    <cellStyle name="Akzent3" xfId="498"/>
    <cellStyle name="Akzent4" xfId="499"/>
    <cellStyle name="Akzent5" xfId="500"/>
    <cellStyle name="Akzent6" xfId="501"/>
    <cellStyle name="Al" xfId="7797"/>
    <cellStyle name="APPEAR" xfId="7798"/>
    <cellStyle name="args.style" xfId="502"/>
    <cellStyle name="args.style 2" xfId="2303"/>
    <cellStyle name="at" xfId="503"/>
    <cellStyle name="ATan" xfId="504"/>
    <cellStyle name="ATan 10" xfId="7799"/>
    <cellStyle name="ATan 10 2" xfId="7800"/>
    <cellStyle name="ATan 10 2 2" xfId="7801"/>
    <cellStyle name="ATan 10 3" xfId="7802"/>
    <cellStyle name="ATan 10 3 2" xfId="7803"/>
    <cellStyle name="ATan 10 4" xfId="7804"/>
    <cellStyle name="ATan 10 4 2" xfId="7805"/>
    <cellStyle name="ATan 10 5" xfId="7806"/>
    <cellStyle name="ATan 10 5 2" xfId="7807"/>
    <cellStyle name="ATan 10 6" xfId="7808"/>
    <cellStyle name="ATan 11" xfId="7809"/>
    <cellStyle name="ATan 11 2" xfId="7810"/>
    <cellStyle name="ATan 11 2 2" xfId="7811"/>
    <cellStyle name="ATan 11 3" xfId="7812"/>
    <cellStyle name="ATan 11 3 2" xfId="7813"/>
    <cellStyle name="ATan 11 4" xfId="7814"/>
    <cellStyle name="ATan 11 4 2" xfId="7815"/>
    <cellStyle name="ATan 11 5" xfId="7816"/>
    <cellStyle name="ATan 11 5 2" xfId="7817"/>
    <cellStyle name="ATan 11 6" xfId="7818"/>
    <cellStyle name="ATan 12" xfId="7819"/>
    <cellStyle name="ATan 12 2" xfId="7820"/>
    <cellStyle name="ATan 12 2 2" xfId="7821"/>
    <cellStyle name="ATan 12 3" xfId="7822"/>
    <cellStyle name="ATan 12 3 2" xfId="7823"/>
    <cellStyle name="ATan 12 4" xfId="7824"/>
    <cellStyle name="ATan 12 4 2" xfId="7825"/>
    <cellStyle name="ATan 12 5" xfId="7826"/>
    <cellStyle name="ATan 12 5 2" xfId="7827"/>
    <cellStyle name="ATan 12 6" xfId="7828"/>
    <cellStyle name="ATan 13" xfId="7829"/>
    <cellStyle name="ATan 13 2" xfId="7830"/>
    <cellStyle name="ATan 13 2 2" xfId="7831"/>
    <cellStyle name="ATan 13 3" xfId="7832"/>
    <cellStyle name="ATan 13 3 2" xfId="7833"/>
    <cellStyle name="ATan 13 4" xfId="7834"/>
    <cellStyle name="ATan 13 4 2" xfId="7835"/>
    <cellStyle name="ATan 13 5" xfId="7836"/>
    <cellStyle name="ATan 13 5 2" xfId="7837"/>
    <cellStyle name="ATan 13 6" xfId="7838"/>
    <cellStyle name="ATan 14" xfId="7839"/>
    <cellStyle name="ATan 14 2" xfId="7840"/>
    <cellStyle name="ATan 14 2 2" xfId="7841"/>
    <cellStyle name="ATan 14 3" xfId="7842"/>
    <cellStyle name="ATan 14 3 2" xfId="7843"/>
    <cellStyle name="ATan 14 4" xfId="7844"/>
    <cellStyle name="ATan 14 4 2" xfId="7845"/>
    <cellStyle name="ATan 14 5" xfId="7846"/>
    <cellStyle name="ATan 14 5 2" xfId="7847"/>
    <cellStyle name="ATan 14 6" xfId="7848"/>
    <cellStyle name="ATan 15" xfId="7849"/>
    <cellStyle name="ATan 15 2" xfId="7850"/>
    <cellStyle name="ATan 15 2 2" xfId="7851"/>
    <cellStyle name="ATan 15 3" xfId="7852"/>
    <cellStyle name="ATan 15 3 2" xfId="7853"/>
    <cellStyle name="ATan 15 4" xfId="7854"/>
    <cellStyle name="ATan 15 4 2" xfId="7855"/>
    <cellStyle name="ATan 15 5" xfId="7856"/>
    <cellStyle name="ATan 15 5 2" xfId="7857"/>
    <cellStyle name="ATan 15 6" xfId="7858"/>
    <cellStyle name="ATan 16" xfId="7859"/>
    <cellStyle name="ATan 16 2" xfId="7860"/>
    <cellStyle name="ATan 16 2 2" xfId="7861"/>
    <cellStyle name="ATan 16 3" xfId="7862"/>
    <cellStyle name="ATan 16 3 2" xfId="7863"/>
    <cellStyle name="ATan 16 4" xfId="7864"/>
    <cellStyle name="ATan 16 4 2" xfId="7865"/>
    <cellStyle name="ATan 16 5" xfId="7866"/>
    <cellStyle name="ATan 16 5 2" xfId="7867"/>
    <cellStyle name="ATan 16 6" xfId="7868"/>
    <cellStyle name="ATan 17" xfId="7869"/>
    <cellStyle name="ATan 17 2" xfId="7870"/>
    <cellStyle name="ATan 17 2 2" xfId="7871"/>
    <cellStyle name="ATan 17 3" xfId="7872"/>
    <cellStyle name="ATan 17 3 2" xfId="7873"/>
    <cellStyle name="ATan 17 4" xfId="7874"/>
    <cellStyle name="ATan 17 4 2" xfId="7875"/>
    <cellStyle name="ATan 17 5" xfId="7876"/>
    <cellStyle name="ATan 17 5 2" xfId="7877"/>
    <cellStyle name="ATan 17 6" xfId="7878"/>
    <cellStyle name="ATan 18" xfId="7879"/>
    <cellStyle name="ATan 18 2" xfId="7880"/>
    <cellStyle name="ATan 18 2 2" xfId="7881"/>
    <cellStyle name="ATan 18 3" xfId="7882"/>
    <cellStyle name="ATan 18 3 2" xfId="7883"/>
    <cellStyle name="ATan 18 4" xfId="7884"/>
    <cellStyle name="ATan 18 4 2" xfId="7885"/>
    <cellStyle name="ATan 18 5" xfId="7886"/>
    <cellStyle name="ATan 18 5 2" xfId="7887"/>
    <cellStyle name="ATan 18 6" xfId="7888"/>
    <cellStyle name="ATan 19" xfId="7889"/>
    <cellStyle name="ATan 19 2" xfId="7890"/>
    <cellStyle name="ATan 19 2 2" xfId="7891"/>
    <cellStyle name="ATan 19 3" xfId="7892"/>
    <cellStyle name="ATan 19 3 2" xfId="7893"/>
    <cellStyle name="ATan 19 4" xfId="7894"/>
    <cellStyle name="ATan 19 4 2" xfId="7895"/>
    <cellStyle name="ATan 19 5" xfId="7896"/>
    <cellStyle name="ATan 19 5 2" xfId="7897"/>
    <cellStyle name="ATan 19 6" xfId="7898"/>
    <cellStyle name="ATan 2" xfId="7899"/>
    <cellStyle name="ATan 2 2" xfId="7900"/>
    <cellStyle name="ATan 2 2 2" xfId="7901"/>
    <cellStyle name="ATan 2 3" xfId="7902"/>
    <cellStyle name="ATan 2 3 2" xfId="7903"/>
    <cellStyle name="ATan 2 4" xfId="7904"/>
    <cellStyle name="ATan 2 4 2" xfId="7905"/>
    <cellStyle name="ATan 2 5" xfId="7906"/>
    <cellStyle name="ATan 2 5 2" xfId="7907"/>
    <cellStyle name="ATan 20" xfId="7908"/>
    <cellStyle name="ATan 20 2" xfId="7909"/>
    <cellStyle name="ATan 20 2 2" xfId="7910"/>
    <cellStyle name="ATan 20 3" xfId="7911"/>
    <cellStyle name="ATan 20 3 2" xfId="7912"/>
    <cellStyle name="ATan 20 4" xfId="7913"/>
    <cellStyle name="ATan 20 4 2" xfId="7914"/>
    <cellStyle name="ATan 20 5" xfId="7915"/>
    <cellStyle name="ATan 20 5 2" xfId="7916"/>
    <cellStyle name="ATan 20 6" xfId="7917"/>
    <cellStyle name="ATan 21" xfId="7918"/>
    <cellStyle name="ATan 21 2" xfId="7919"/>
    <cellStyle name="ATan 21 2 2" xfId="7920"/>
    <cellStyle name="ATan 21 3" xfId="7921"/>
    <cellStyle name="ATan 21 3 2" xfId="7922"/>
    <cellStyle name="ATan 21 4" xfId="7923"/>
    <cellStyle name="ATan 21 4 2" xfId="7924"/>
    <cellStyle name="ATan 21 5" xfId="7925"/>
    <cellStyle name="ATan 21 5 2" xfId="7926"/>
    <cellStyle name="ATan 21 6" xfId="7927"/>
    <cellStyle name="ATan 22" xfId="7928"/>
    <cellStyle name="ATan 22 2" xfId="7929"/>
    <cellStyle name="ATan 22 2 2" xfId="7930"/>
    <cellStyle name="ATan 22 3" xfId="7931"/>
    <cellStyle name="ATan 22 3 2" xfId="7932"/>
    <cellStyle name="ATan 22 4" xfId="7933"/>
    <cellStyle name="ATan 22 4 2" xfId="7934"/>
    <cellStyle name="ATan 22 5" xfId="7935"/>
    <cellStyle name="ATan 22 5 2" xfId="7936"/>
    <cellStyle name="ATan 22 6" xfId="7937"/>
    <cellStyle name="ATan 23" xfId="7938"/>
    <cellStyle name="ATan 23 2" xfId="7939"/>
    <cellStyle name="ATan 23 2 2" xfId="7940"/>
    <cellStyle name="ATan 23 3" xfId="7941"/>
    <cellStyle name="ATan 23 3 2" xfId="7942"/>
    <cellStyle name="ATan 23 4" xfId="7943"/>
    <cellStyle name="ATan 23 4 2" xfId="7944"/>
    <cellStyle name="ATan 23 5" xfId="7945"/>
    <cellStyle name="ATan 23 5 2" xfId="7946"/>
    <cellStyle name="ATan 23 6" xfId="7947"/>
    <cellStyle name="ATan 24" xfId="7948"/>
    <cellStyle name="ATan 24 2" xfId="7949"/>
    <cellStyle name="ATan 24 2 2" xfId="7950"/>
    <cellStyle name="ATan 24 3" xfId="7951"/>
    <cellStyle name="ATan 24 3 2" xfId="7952"/>
    <cellStyle name="ATan 24 4" xfId="7953"/>
    <cellStyle name="ATan 24 4 2" xfId="7954"/>
    <cellStyle name="ATan 24 5" xfId="7955"/>
    <cellStyle name="ATan 24 5 2" xfId="7956"/>
    <cellStyle name="ATan 24 6" xfId="7957"/>
    <cellStyle name="ATan 25" xfId="7958"/>
    <cellStyle name="ATan 25 2" xfId="7959"/>
    <cellStyle name="ATan 25 2 2" xfId="7960"/>
    <cellStyle name="ATan 25 3" xfId="7961"/>
    <cellStyle name="ATan 25 3 2" xfId="7962"/>
    <cellStyle name="ATan 25 4" xfId="7963"/>
    <cellStyle name="ATan 25 4 2" xfId="7964"/>
    <cellStyle name="ATan 25 5" xfId="7965"/>
    <cellStyle name="ATan 25 5 2" xfId="7966"/>
    <cellStyle name="ATan 25 6" xfId="7967"/>
    <cellStyle name="ATan 26" xfId="7968"/>
    <cellStyle name="ATan 26 2" xfId="7969"/>
    <cellStyle name="ATan 26 2 2" xfId="7970"/>
    <cellStyle name="ATan 26 3" xfId="7971"/>
    <cellStyle name="ATan 26 3 2" xfId="7972"/>
    <cellStyle name="ATan 26 4" xfId="7973"/>
    <cellStyle name="ATan 26 4 2" xfId="7974"/>
    <cellStyle name="ATan 26 5" xfId="7975"/>
    <cellStyle name="ATan 26 5 2" xfId="7976"/>
    <cellStyle name="ATan 26 6" xfId="7977"/>
    <cellStyle name="ATan 27" xfId="7978"/>
    <cellStyle name="ATan 27 2" xfId="7979"/>
    <cellStyle name="ATan 27 2 2" xfId="7980"/>
    <cellStyle name="ATan 27 3" xfId="7981"/>
    <cellStyle name="ATan 27 3 2" xfId="7982"/>
    <cellStyle name="ATan 27 4" xfId="7983"/>
    <cellStyle name="ATan 27 4 2" xfId="7984"/>
    <cellStyle name="ATan 27 5" xfId="7985"/>
    <cellStyle name="ATan 27 5 2" xfId="7986"/>
    <cellStyle name="ATan 27 6" xfId="7987"/>
    <cellStyle name="ATan 28" xfId="7988"/>
    <cellStyle name="ATan 28 2" xfId="7989"/>
    <cellStyle name="ATan 28 2 2" xfId="7990"/>
    <cellStyle name="ATan 28 3" xfId="7991"/>
    <cellStyle name="ATan 28 3 2" xfId="7992"/>
    <cellStyle name="ATan 28 4" xfId="7993"/>
    <cellStyle name="ATan 28 4 2" xfId="7994"/>
    <cellStyle name="ATan 28 5" xfId="7995"/>
    <cellStyle name="ATan 28 5 2" xfId="7996"/>
    <cellStyle name="ATan 28 6" xfId="7997"/>
    <cellStyle name="ATan 29" xfId="7998"/>
    <cellStyle name="ATan 29 2" xfId="7999"/>
    <cellStyle name="ATan 29 2 2" xfId="8000"/>
    <cellStyle name="ATan 29 3" xfId="8001"/>
    <cellStyle name="ATan 29 3 2" xfId="8002"/>
    <cellStyle name="ATan 29 4" xfId="8003"/>
    <cellStyle name="ATan 29 4 2" xfId="8004"/>
    <cellStyle name="ATan 29 5" xfId="8005"/>
    <cellStyle name="ATan 29 5 2" xfId="8006"/>
    <cellStyle name="ATan 29 6" xfId="8007"/>
    <cellStyle name="ATan 3" xfId="8008"/>
    <cellStyle name="ATan 3 2" xfId="8009"/>
    <cellStyle name="ATan 3 2 2" xfId="8010"/>
    <cellStyle name="ATan 3 3" xfId="8011"/>
    <cellStyle name="ATan 3 3 2" xfId="8012"/>
    <cellStyle name="ATan 3 4" xfId="8013"/>
    <cellStyle name="ATan 3 4 2" xfId="8014"/>
    <cellStyle name="ATan 3 5" xfId="8015"/>
    <cellStyle name="ATan 3 5 2" xfId="8016"/>
    <cellStyle name="ATan 3 6" xfId="8017"/>
    <cellStyle name="ATan 30" xfId="8018"/>
    <cellStyle name="ATan 30 2" xfId="8019"/>
    <cellStyle name="ATan 30 2 2" xfId="8020"/>
    <cellStyle name="ATan 30 3" xfId="8021"/>
    <cellStyle name="ATan 30 3 2" xfId="8022"/>
    <cellStyle name="ATan 30 4" xfId="8023"/>
    <cellStyle name="ATan 30 4 2" xfId="8024"/>
    <cellStyle name="ATan 30 5" xfId="8025"/>
    <cellStyle name="ATan 30 5 2" xfId="8026"/>
    <cellStyle name="ATan 30 6" xfId="8027"/>
    <cellStyle name="ATan 31" xfId="8028"/>
    <cellStyle name="ATan 31 2" xfId="8029"/>
    <cellStyle name="ATan 31 2 2" xfId="8030"/>
    <cellStyle name="ATan 31 3" xfId="8031"/>
    <cellStyle name="ATan 31 3 2" xfId="8032"/>
    <cellStyle name="ATan 31 4" xfId="8033"/>
    <cellStyle name="ATan 31 4 2" xfId="8034"/>
    <cellStyle name="ATan 31 5" xfId="8035"/>
    <cellStyle name="ATan 31 5 2" xfId="8036"/>
    <cellStyle name="ATan 31 6" xfId="8037"/>
    <cellStyle name="ATan 32" xfId="8038"/>
    <cellStyle name="ATan 32 2" xfId="8039"/>
    <cellStyle name="ATan 32 2 2" xfId="8040"/>
    <cellStyle name="ATan 32 3" xfId="8041"/>
    <cellStyle name="ATan 32 3 2" xfId="8042"/>
    <cellStyle name="ATan 32 4" xfId="8043"/>
    <cellStyle name="ATan 32 4 2" xfId="8044"/>
    <cellStyle name="ATan 32 5" xfId="8045"/>
    <cellStyle name="ATan 32 5 2" xfId="8046"/>
    <cellStyle name="ATan 32 6" xfId="8047"/>
    <cellStyle name="ATan 33" xfId="8048"/>
    <cellStyle name="ATan 33 2" xfId="8049"/>
    <cellStyle name="ATan 33 2 2" xfId="8050"/>
    <cellStyle name="ATan 33 3" xfId="8051"/>
    <cellStyle name="ATan 33 3 2" xfId="8052"/>
    <cellStyle name="ATan 33 4" xfId="8053"/>
    <cellStyle name="ATan 33 4 2" xfId="8054"/>
    <cellStyle name="ATan 33 5" xfId="8055"/>
    <cellStyle name="ATan 33 5 2" xfId="8056"/>
    <cellStyle name="ATan 33 6" xfId="8057"/>
    <cellStyle name="ATan 34" xfId="8058"/>
    <cellStyle name="ATan 34 2" xfId="8059"/>
    <cellStyle name="ATan 34 2 2" xfId="8060"/>
    <cellStyle name="ATan 34 3" xfId="8061"/>
    <cellStyle name="ATan 34 3 2" xfId="8062"/>
    <cellStyle name="ATan 34 4" xfId="8063"/>
    <cellStyle name="ATan 34 4 2" xfId="8064"/>
    <cellStyle name="ATan 34 5" xfId="8065"/>
    <cellStyle name="ATan 34 5 2" xfId="8066"/>
    <cellStyle name="ATan 34 6" xfId="8067"/>
    <cellStyle name="ATan 35" xfId="8068"/>
    <cellStyle name="ATan 35 2" xfId="8069"/>
    <cellStyle name="ATan 35 2 2" xfId="8070"/>
    <cellStyle name="ATan 35 3" xfId="8071"/>
    <cellStyle name="ATan 35 3 2" xfId="8072"/>
    <cellStyle name="ATan 35 4" xfId="8073"/>
    <cellStyle name="ATan 35 4 2" xfId="8074"/>
    <cellStyle name="ATan 35 5" xfId="8075"/>
    <cellStyle name="ATan 35 5 2" xfId="8076"/>
    <cellStyle name="ATan 35 6" xfId="8077"/>
    <cellStyle name="ATan 36" xfId="8078"/>
    <cellStyle name="ATan 36 2" xfId="8079"/>
    <cellStyle name="ATan 36 2 2" xfId="8080"/>
    <cellStyle name="ATan 36 3" xfId="8081"/>
    <cellStyle name="ATan 36 3 2" xfId="8082"/>
    <cellStyle name="ATan 36 4" xfId="8083"/>
    <cellStyle name="ATan 36 4 2" xfId="8084"/>
    <cellStyle name="ATan 36 5" xfId="8085"/>
    <cellStyle name="ATan 36 5 2" xfId="8086"/>
    <cellStyle name="ATan 36 6" xfId="8087"/>
    <cellStyle name="ATan 37" xfId="8088"/>
    <cellStyle name="ATan 37 2" xfId="8089"/>
    <cellStyle name="ATan 37 2 2" xfId="8090"/>
    <cellStyle name="ATan 37 3" xfId="8091"/>
    <cellStyle name="ATan 37 3 2" xfId="8092"/>
    <cellStyle name="ATan 37 4" xfId="8093"/>
    <cellStyle name="ATan 37 4 2" xfId="8094"/>
    <cellStyle name="ATan 37 5" xfId="8095"/>
    <cellStyle name="ATan 37 5 2" xfId="8096"/>
    <cellStyle name="ATan 37 6" xfId="8097"/>
    <cellStyle name="ATan 38" xfId="8098"/>
    <cellStyle name="ATan 38 2" xfId="8099"/>
    <cellStyle name="ATan 38 2 2" xfId="8100"/>
    <cellStyle name="ATan 38 3" xfId="8101"/>
    <cellStyle name="ATan 38 3 2" xfId="8102"/>
    <cellStyle name="ATan 38 4" xfId="8103"/>
    <cellStyle name="ATan 38 4 2" xfId="8104"/>
    <cellStyle name="ATan 38 5" xfId="8105"/>
    <cellStyle name="ATan 38 5 2" xfId="8106"/>
    <cellStyle name="ATan 38 6" xfId="8107"/>
    <cellStyle name="ATan 39" xfId="8108"/>
    <cellStyle name="ATan 39 2" xfId="8109"/>
    <cellStyle name="ATan 39 2 2" xfId="8110"/>
    <cellStyle name="ATan 39 3" xfId="8111"/>
    <cellStyle name="ATan 39 3 2" xfId="8112"/>
    <cellStyle name="ATan 39 4" xfId="8113"/>
    <cellStyle name="ATan 39 4 2" xfId="8114"/>
    <cellStyle name="ATan 39 5" xfId="8115"/>
    <cellStyle name="ATan 39 5 2" xfId="8116"/>
    <cellStyle name="ATan 39 6" xfId="8117"/>
    <cellStyle name="ATan 4" xfId="8118"/>
    <cellStyle name="ATan 4 2" xfId="8119"/>
    <cellStyle name="ATan 4 2 2" xfId="8120"/>
    <cellStyle name="ATan 4 3" xfId="8121"/>
    <cellStyle name="ATan 4 3 2" xfId="8122"/>
    <cellStyle name="ATan 4 4" xfId="8123"/>
    <cellStyle name="ATan 4 4 2" xfId="8124"/>
    <cellStyle name="ATan 4 5" xfId="8125"/>
    <cellStyle name="ATan 4 5 2" xfId="8126"/>
    <cellStyle name="ATan 4 6" xfId="8127"/>
    <cellStyle name="ATan 40" xfId="8128"/>
    <cellStyle name="ATan 40 2" xfId="8129"/>
    <cellStyle name="ATan 40 2 2" xfId="8130"/>
    <cellStyle name="ATan 40 3" xfId="8131"/>
    <cellStyle name="ATan 40 3 2" xfId="8132"/>
    <cellStyle name="ATan 40 4" xfId="8133"/>
    <cellStyle name="ATan 40 4 2" xfId="8134"/>
    <cellStyle name="ATan 40 5" xfId="8135"/>
    <cellStyle name="ATan 40 5 2" xfId="8136"/>
    <cellStyle name="ATan 40 6" xfId="8137"/>
    <cellStyle name="ATan 41" xfId="8138"/>
    <cellStyle name="ATan 41 2" xfId="8139"/>
    <cellStyle name="ATan 41 2 2" xfId="8140"/>
    <cellStyle name="ATan 41 3" xfId="8141"/>
    <cellStyle name="ATan 41 3 2" xfId="8142"/>
    <cellStyle name="ATan 41 4" xfId="8143"/>
    <cellStyle name="ATan 41 4 2" xfId="8144"/>
    <cellStyle name="ATan 41 5" xfId="8145"/>
    <cellStyle name="ATan 41 5 2" xfId="8146"/>
    <cellStyle name="ATan 41 6" xfId="8147"/>
    <cellStyle name="ATan 42" xfId="8148"/>
    <cellStyle name="ATan 42 2" xfId="8149"/>
    <cellStyle name="ATan 42 2 2" xfId="8150"/>
    <cellStyle name="ATan 42 3" xfId="8151"/>
    <cellStyle name="ATan 42 3 2" xfId="8152"/>
    <cellStyle name="ATan 42 4" xfId="8153"/>
    <cellStyle name="ATan 42 4 2" xfId="8154"/>
    <cellStyle name="ATan 42 5" xfId="8155"/>
    <cellStyle name="ATan 42 5 2" xfId="8156"/>
    <cellStyle name="ATan 42 6" xfId="8157"/>
    <cellStyle name="ATan 43" xfId="8158"/>
    <cellStyle name="ATan 43 2" xfId="8159"/>
    <cellStyle name="ATan 43 2 2" xfId="8160"/>
    <cellStyle name="ATan 43 3" xfId="8161"/>
    <cellStyle name="ATan 43 3 2" xfId="8162"/>
    <cellStyle name="ATan 43 4" xfId="8163"/>
    <cellStyle name="ATan 43 4 2" xfId="8164"/>
    <cellStyle name="ATan 43 5" xfId="8165"/>
    <cellStyle name="ATan 43 5 2" xfId="8166"/>
    <cellStyle name="ATan 43 6" xfId="8167"/>
    <cellStyle name="ATan 44" xfId="8168"/>
    <cellStyle name="ATan 44 2" xfId="8169"/>
    <cellStyle name="ATan 44 2 2" xfId="8170"/>
    <cellStyle name="ATan 44 3" xfId="8171"/>
    <cellStyle name="ATan 44 3 2" xfId="8172"/>
    <cellStyle name="ATan 44 4" xfId="8173"/>
    <cellStyle name="ATan 44 4 2" xfId="8174"/>
    <cellStyle name="ATan 44 5" xfId="8175"/>
    <cellStyle name="ATan 44 5 2" xfId="8176"/>
    <cellStyle name="ATan 44 6" xfId="8177"/>
    <cellStyle name="ATan 45" xfId="8178"/>
    <cellStyle name="ATan 45 2" xfId="8179"/>
    <cellStyle name="ATan 45 2 2" xfId="8180"/>
    <cellStyle name="ATan 45 3" xfId="8181"/>
    <cellStyle name="ATan 45 3 2" xfId="8182"/>
    <cellStyle name="ATan 45 4" xfId="8183"/>
    <cellStyle name="ATan 45 4 2" xfId="8184"/>
    <cellStyle name="ATan 45 5" xfId="8185"/>
    <cellStyle name="ATan 45 5 2" xfId="8186"/>
    <cellStyle name="ATan 45 6" xfId="8187"/>
    <cellStyle name="ATan 46" xfId="8188"/>
    <cellStyle name="ATan 46 2" xfId="8189"/>
    <cellStyle name="ATan 46 2 2" xfId="8190"/>
    <cellStyle name="ATan 46 3" xfId="8191"/>
    <cellStyle name="ATan 46 3 2" xfId="8192"/>
    <cellStyle name="ATan 46 4" xfId="8193"/>
    <cellStyle name="ATan 46 4 2" xfId="8194"/>
    <cellStyle name="ATan 46 5" xfId="8195"/>
    <cellStyle name="ATan 46 5 2" xfId="8196"/>
    <cellStyle name="ATan 46 6" xfId="8197"/>
    <cellStyle name="ATan 47" xfId="8198"/>
    <cellStyle name="ATan 47 2" xfId="8199"/>
    <cellStyle name="ATan 47 2 2" xfId="8200"/>
    <cellStyle name="ATan 47 3" xfId="8201"/>
    <cellStyle name="ATan 47 3 2" xfId="8202"/>
    <cellStyle name="ATan 47 4" xfId="8203"/>
    <cellStyle name="ATan 47 4 2" xfId="8204"/>
    <cellStyle name="ATan 47 5" xfId="8205"/>
    <cellStyle name="ATan 47 5 2" xfId="8206"/>
    <cellStyle name="ATan 47 6" xfId="8207"/>
    <cellStyle name="ATan 48" xfId="8208"/>
    <cellStyle name="ATan 48 2" xfId="8209"/>
    <cellStyle name="ATan 48 2 2" xfId="8210"/>
    <cellStyle name="ATan 48 3" xfId="8211"/>
    <cellStyle name="ATan 48 3 2" xfId="8212"/>
    <cellStyle name="ATan 48 4" xfId="8213"/>
    <cellStyle name="ATan 48 4 2" xfId="8214"/>
    <cellStyle name="ATan 48 5" xfId="8215"/>
    <cellStyle name="ATan 48 5 2" xfId="8216"/>
    <cellStyle name="ATan 48 6" xfId="8217"/>
    <cellStyle name="ATan 49" xfId="8218"/>
    <cellStyle name="ATan 49 2" xfId="8219"/>
    <cellStyle name="ATan 49 2 2" xfId="8220"/>
    <cellStyle name="ATan 49 3" xfId="8221"/>
    <cellStyle name="ATan 49 3 2" xfId="8222"/>
    <cellStyle name="ATan 49 4" xfId="8223"/>
    <cellStyle name="ATan 49 4 2" xfId="8224"/>
    <cellStyle name="ATan 49 5" xfId="8225"/>
    <cellStyle name="ATan 49 5 2" xfId="8226"/>
    <cellStyle name="ATan 49 6" xfId="8227"/>
    <cellStyle name="ATan 5" xfId="8228"/>
    <cellStyle name="ATan 5 2" xfId="8229"/>
    <cellStyle name="ATan 5 2 2" xfId="8230"/>
    <cellStyle name="ATan 5 3" xfId="8231"/>
    <cellStyle name="ATan 5 3 2" xfId="8232"/>
    <cellStyle name="ATan 5 4" xfId="8233"/>
    <cellStyle name="ATan 5 4 2" xfId="8234"/>
    <cellStyle name="ATan 5 5" xfId="8235"/>
    <cellStyle name="ATan 5 5 2" xfId="8236"/>
    <cellStyle name="ATan 5 6" xfId="8237"/>
    <cellStyle name="ATan 50" xfId="8238"/>
    <cellStyle name="ATan 50 2" xfId="8239"/>
    <cellStyle name="ATan 50 2 2" xfId="8240"/>
    <cellStyle name="ATan 50 3" xfId="8241"/>
    <cellStyle name="ATan 50 3 2" xfId="8242"/>
    <cellStyle name="ATan 50 4" xfId="8243"/>
    <cellStyle name="ATan 50 4 2" xfId="8244"/>
    <cellStyle name="ATan 50 5" xfId="8245"/>
    <cellStyle name="ATan 50 5 2" xfId="8246"/>
    <cellStyle name="ATan 50 6" xfId="8247"/>
    <cellStyle name="ATan 51" xfId="8248"/>
    <cellStyle name="ATan 51 2" xfId="8249"/>
    <cellStyle name="ATan 51 2 2" xfId="8250"/>
    <cellStyle name="ATan 51 3" xfId="8251"/>
    <cellStyle name="ATan 51 3 2" xfId="8252"/>
    <cellStyle name="ATan 51 4" xfId="8253"/>
    <cellStyle name="ATan 51 4 2" xfId="8254"/>
    <cellStyle name="ATan 51 5" xfId="8255"/>
    <cellStyle name="ATan 51 5 2" xfId="8256"/>
    <cellStyle name="ATan 51 6" xfId="8257"/>
    <cellStyle name="ATan 52" xfId="8258"/>
    <cellStyle name="ATan 52 2" xfId="8259"/>
    <cellStyle name="ATan 52 2 2" xfId="8260"/>
    <cellStyle name="ATan 52 3" xfId="8261"/>
    <cellStyle name="ATan 52 3 2" xfId="8262"/>
    <cellStyle name="ATan 52 4" xfId="8263"/>
    <cellStyle name="ATan 52 4 2" xfId="8264"/>
    <cellStyle name="ATan 52 5" xfId="8265"/>
    <cellStyle name="ATan 52 5 2" xfId="8266"/>
    <cellStyle name="ATan 52 6" xfId="8267"/>
    <cellStyle name="ATan 53" xfId="8268"/>
    <cellStyle name="ATan 53 2" xfId="8269"/>
    <cellStyle name="ATan 53 2 2" xfId="8270"/>
    <cellStyle name="ATan 53 3" xfId="8271"/>
    <cellStyle name="ATan 53 3 2" xfId="8272"/>
    <cellStyle name="ATan 53 4" xfId="8273"/>
    <cellStyle name="ATan 53 4 2" xfId="8274"/>
    <cellStyle name="ATan 53 5" xfId="8275"/>
    <cellStyle name="ATan 53 5 2" xfId="8276"/>
    <cellStyle name="ATan 53 6" xfId="8277"/>
    <cellStyle name="ATan 54" xfId="8278"/>
    <cellStyle name="ATan 54 2" xfId="8279"/>
    <cellStyle name="ATan 54 2 2" xfId="8280"/>
    <cellStyle name="ATan 54 3" xfId="8281"/>
    <cellStyle name="ATan 54 3 2" xfId="8282"/>
    <cellStyle name="ATan 54 4" xfId="8283"/>
    <cellStyle name="ATan 54 4 2" xfId="8284"/>
    <cellStyle name="ATan 54 5" xfId="8285"/>
    <cellStyle name="ATan 54 5 2" xfId="8286"/>
    <cellStyle name="ATan 54 6" xfId="8287"/>
    <cellStyle name="ATan 55" xfId="8288"/>
    <cellStyle name="ATan 55 2" xfId="8289"/>
    <cellStyle name="ATan 55 2 2" xfId="8290"/>
    <cellStyle name="ATan 55 3" xfId="8291"/>
    <cellStyle name="ATan 55 3 2" xfId="8292"/>
    <cellStyle name="ATan 55 4" xfId="8293"/>
    <cellStyle name="ATan 55 4 2" xfId="8294"/>
    <cellStyle name="ATan 55 5" xfId="8295"/>
    <cellStyle name="ATan 55 5 2" xfId="8296"/>
    <cellStyle name="ATan 55 6" xfId="8297"/>
    <cellStyle name="ATan 56" xfId="8298"/>
    <cellStyle name="ATan 56 2" xfId="8299"/>
    <cellStyle name="ATan 56 2 2" xfId="8300"/>
    <cellStyle name="ATan 56 3" xfId="8301"/>
    <cellStyle name="ATan 56 3 2" xfId="8302"/>
    <cellStyle name="ATan 56 4" xfId="8303"/>
    <cellStyle name="ATan 56 4 2" xfId="8304"/>
    <cellStyle name="ATan 56 5" xfId="8305"/>
    <cellStyle name="ATan 56 5 2" xfId="8306"/>
    <cellStyle name="ATan 56 6" xfId="8307"/>
    <cellStyle name="ATan 57" xfId="8308"/>
    <cellStyle name="ATan 57 2" xfId="8309"/>
    <cellStyle name="ATan 57 2 2" xfId="8310"/>
    <cellStyle name="ATan 57 3" xfId="8311"/>
    <cellStyle name="ATan 57 3 2" xfId="8312"/>
    <cellStyle name="ATan 57 4" xfId="8313"/>
    <cellStyle name="ATan 57 4 2" xfId="8314"/>
    <cellStyle name="ATan 57 5" xfId="8315"/>
    <cellStyle name="ATan 57 5 2" xfId="8316"/>
    <cellStyle name="ATan 57 6" xfId="8317"/>
    <cellStyle name="ATan 58" xfId="8318"/>
    <cellStyle name="ATan 58 2" xfId="8319"/>
    <cellStyle name="ATan 58 2 2" xfId="8320"/>
    <cellStyle name="ATan 58 3" xfId="8321"/>
    <cellStyle name="ATan 58 3 2" xfId="8322"/>
    <cellStyle name="ATan 58 4" xfId="8323"/>
    <cellStyle name="ATan 58 4 2" xfId="8324"/>
    <cellStyle name="ATan 58 5" xfId="8325"/>
    <cellStyle name="ATan 58 5 2" xfId="8326"/>
    <cellStyle name="ATan 58 6" xfId="8327"/>
    <cellStyle name="ATan 59" xfId="8328"/>
    <cellStyle name="ATan 59 2" xfId="8329"/>
    <cellStyle name="ATan 59 2 2" xfId="8330"/>
    <cellStyle name="ATan 59 3" xfId="8331"/>
    <cellStyle name="ATan 59 3 2" xfId="8332"/>
    <cellStyle name="ATan 59 4" xfId="8333"/>
    <cellStyle name="ATan 59 4 2" xfId="8334"/>
    <cellStyle name="ATan 59 5" xfId="8335"/>
    <cellStyle name="ATan 59 5 2" xfId="8336"/>
    <cellStyle name="ATan 59 6" xfId="8337"/>
    <cellStyle name="ATan 6" xfId="8338"/>
    <cellStyle name="ATan 6 2" xfId="8339"/>
    <cellStyle name="ATan 6 2 2" xfId="8340"/>
    <cellStyle name="ATan 6 3" xfId="8341"/>
    <cellStyle name="ATan 6 3 2" xfId="8342"/>
    <cellStyle name="ATan 6 4" xfId="8343"/>
    <cellStyle name="ATan 6 4 2" xfId="8344"/>
    <cellStyle name="ATan 6 5" xfId="8345"/>
    <cellStyle name="ATan 6 5 2" xfId="8346"/>
    <cellStyle name="ATan 6 6" xfId="8347"/>
    <cellStyle name="ATan 60" xfId="8348"/>
    <cellStyle name="ATan 60 2" xfId="8349"/>
    <cellStyle name="ATan 60 2 2" xfId="8350"/>
    <cellStyle name="ATan 60 3" xfId="8351"/>
    <cellStyle name="ATan 60 3 2" xfId="8352"/>
    <cellStyle name="ATan 60 4" xfId="8353"/>
    <cellStyle name="ATan 60 4 2" xfId="8354"/>
    <cellStyle name="ATan 60 5" xfId="8355"/>
    <cellStyle name="ATan 60 5 2" xfId="8356"/>
    <cellStyle name="ATan 60 6" xfId="8357"/>
    <cellStyle name="ATan 61" xfId="8358"/>
    <cellStyle name="ATan 61 2" xfId="8359"/>
    <cellStyle name="ATan 61 2 2" xfId="8360"/>
    <cellStyle name="ATan 61 3" xfId="8361"/>
    <cellStyle name="ATan 61 3 2" xfId="8362"/>
    <cellStyle name="ATan 61 4" xfId="8363"/>
    <cellStyle name="ATan 61 4 2" xfId="8364"/>
    <cellStyle name="ATan 61 5" xfId="8365"/>
    <cellStyle name="ATan 61 5 2" xfId="8366"/>
    <cellStyle name="ATan 61 6" xfId="8367"/>
    <cellStyle name="ATan 62" xfId="8368"/>
    <cellStyle name="ATan 62 2" xfId="8369"/>
    <cellStyle name="ATan 62 2 2" xfId="8370"/>
    <cellStyle name="ATan 62 3" xfId="8371"/>
    <cellStyle name="ATan 62 3 2" xfId="8372"/>
    <cellStyle name="ATan 62 4" xfId="8373"/>
    <cellStyle name="ATan 62 4 2" xfId="8374"/>
    <cellStyle name="ATan 62 5" xfId="8375"/>
    <cellStyle name="ATan 62 5 2" xfId="8376"/>
    <cellStyle name="ATan 62 6" xfId="8377"/>
    <cellStyle name="ATan 63" xfId="8378"/>
    <cellStyle name="ATan 63 2" xfId="8379"/>
    <cellStyle name="ATan 63 2 2" xfId="8380"/>
    <cellStyle name="ATan 63 3" xfId="8381"/>
    <cellStyle name="ATan 63 3 2" xfId="8382"/>
    <cellStyle name="ATan 63 4" xfId="8383"/>
    <cellStyle name="ATan 63 4 2" xfId="8384"/>
    <cellStyle name="ATan 63 5" xfId="8385"/>
    <cellStyle name="ATan 63 5 2" xfId="8386"/>
    <cellStyle name="ATan 63 6" xfId="8387"/>
    <cellStyle name="ATan 64" xfId="8388"/>
    <cellStyle name="ATan 64 2" xfId="8389"/>
    <cellStyle name="ATan 64 2 2" xfId="8390"/>
    <cellStyle name="ATan 64 3" xfId="8391"/>
    <cellStyle name="ATan 64 3 2" xfId="8392"/>
    <cellStyle name="ATan 64 4" xfId="8393"/>
    <cellStyle name="ATan 64 4 2" xfId="8394"/>
    <cellStyle name="ATan 64 5" xfId="8395"/>
    <cellStyle name="ATan 64 5 2" xfId="8396"/>
    <cellStyle name="ATan 64 6" xfId="8397"/>
    <cellStyle name="ATan 65" xfId="8398"/>
    <cellStyle name="ATan 65 2" xfId="8399"/>
    <cellStyle name="ATan 65 2 2" xfId="8400"/>
    <cellStyle name="ATan 65 3" xfId="8401"/>
    <cellStyle name="ATan 65 3 2" xfId="8402"/>
    <cellStyle name="ATan 65 4" xfId="8403"/>
    <cellStyle name="ATan 65 4 2" xfId="8404"/>
    <cellStyle name="ATan 65 5" xfId="8405"/>
    <cellStyle name="ATan 65 5 2" xfId="8406"/>
    <cellStyle name="ATan 65 6" xfId="8407"/>
    <cellStyle name="ATan 66" xfId="8408"/>
    <cellStyle name="ATan 66 2" xfId="8409"/>
    <cellStyle name="ATan 66 2 2" xfId="8410"/>
    <cellStyle name="ATan 66 3" xfId="8411"/>
    <cellStyle name="ATan 66 3 2" xfId="8412"/>
    <cellStyle name="ATan 66 4" xfId="8413"/>
    <cellStyle name="ATan 66 4 2" xfId="8414"/>
    <cellStyle name="ATan 66 5" xfId="8415"/>
    <cellStyle name="ATan 66 5 2" xfId="8416"/>
    <cellStyle name="ATan 66 6" xfId="8417"/>
    <cellStyle name="ATan 67" xfId="8418"/>
    <cellStyle name="ATan 67 2" xfId="8419"/>
    <cellStyle name="ATan 67 2 2" xfId="8420"/>
    <cellStyle name="ATan 67 3" xfId="8421"/>
    <cellStyle name="ATan 67 3 2" xfId="8422"/>
    <cellStyle name="ATan 67 4" xfId="8423"/>
    <cellStyle name="ATan 67 4 2" xfId="8424"/>
    <cellStyle name="ATan 67 5" xfId="8425"/>
    <cellStyle name="ATan 67 5 2" xfId="8426"/>
    <cellStyle name="ATan 67 6" xfId="8427"/>
    <cellStyle name="ATan 68" xfId="8428"/>
    <cellStyle name="ATan 68 2" xfId="8429"/>
    <cellStyle name="ATan 68 2 2" xfId="8430"/>
    <cellStyle name="ATan 68 3" xfId="8431"/>
    <cellStyle name="ATan 68 3 2" xfId="8432"/>
    <cellStyle name="ATan 68 4" xfId="8433"/>
    <cellStyle name="ATan 68 4 2" xfId="8434"/>
    <cellStyle name="ATan 68 5" xfId="8435"/>
    <cellStyle name="ATan 68 5 2" xfId="8436"/>
    <cellStyle name="ATan 68 6" xfId="8437"/>
    <cellStyle name="ATan 69" xfId="8438"/>
    <cellStyle name="ATan 69 2" xfId="8439"/>
    <cellStyle name="ATan 69 2 2" xfId="8440"/>
    <cellStyle name="ATan 69 3" xfId="8441"/>
    <cellStyle name="ATan 69 3 2" xfId="8442"/>
    <cellStyle name="ATan 69 4" xfId="8443"/>
    <cellStyle name="ATan 69 4 2" xfId="8444"/>
    <cellStyle name="ATan 69 5" xfId="8445"/>
    <cellStyle name="ATan 69 5 2" xfId="8446"/>
    <cellStyle name="ATan 69 6" xfId="8447"/>
    <cellStyle name="ATan 7" xfId="8448"/>
    <cellStyle name="ATan 7 2" xfId="8449"/>
    <cellStyle name="ATan 7 2 2" xfId="8450"/>
    <cellStyle name="ATan 7 3" xfId="8451"/>
    <cellStyle name="ATan 7 3 2" xfId="8452"/>
    <cellStyle name="ATan 7 4" xfId="8453"/>
    <cellStyle name="ATan 7 4 2" xfId="8454"/>
    <cellStyle name="ATan 7 5" xfId="8455"/>
    <cellStyle name="ATan 7 5 2" xfId="8456"/>
    <cellStyle name="ATan 7 6" xfId="8457"/>
    <cellStyle name="ATan 8" xfId="8458"/>
    <cellStyle name="ATan 8 2" xfId="8459"/>
    <cellStyle name="ATan 8 2 2" xfId="8460"/>
    <cellStyle name="ATan 8 3" xfId="8461"/>
    <cellStyle name="ATan 8 3 2" xfId="8462"/>
    <cellStyle name="ATan 8 4" xfId="8463"/>
    <cellStyle name="ATan 8 4 2" xfId="8464"/>
    <cellStyle name="ATan 8 5" xfId="8465"/>
    <cellStyle name="ATan 8 5 2" xfId="8466"/>
    <cellStyle name="ATan 8 6" xfId="8467"/>
    <cellStyle name="ATan 9" xfId="8468"/>
    <cellStyle name="ATan 9 2" xfId="8469"/>
    <cellStyle name="ATan 9 2 2" xfId="8470"/>
    <cellStyle name="ATan 9 3" xfId="8471"/>
    <cellStyle name="ATan 9 3 2" xfId="8472"/>
    <cellStyle name="ATan 9 4" xfId="8473"/>
    <cellStyle name="ATan 9 4 2" xfId="8474"/>
    <cellStyle name="ATan 9 5" xfId="8475"/>
    <cellStyle name="ATan 9 5 2" xfId="8476"/>
    <cellStyle name="ATan 9 6" xfId="8477"/>
    <cellStyle name="ÄÞ¸¶ [0]_      " xfId="505"/>
    <cellStyle name="AÞ¸¶ [0]_INQUIRY ¿?¾÷AßAø " xfId="506"/>
    <cellStyle name="ÄÞ¸¶ [0]_L601CPT" xfId="507"/>
    <cellStyle name="ÄÞ¸¶_      " xfId="508"/>
    <cellStyle name="AÞ¸¶_INQUIRY ¿?¾÷AßAø " xfId="509"/>
    <cellStyle name="ÄÞ¸¶_L601CPT" xfId="510"/>
    <cellStyle name="Ausgabe" xfId="511"/>
    <cellStyle name="AutoFormat Options" xfId="512"/>
    <cellStyle name="AutoFormat Options 2" xfId="8478"/>
    <cellStyle name="AutoFormat-Optionen" xfId="2830"/>
    <cellStyle name="AutoFormat-Optionen 2" xfId="8479"/>
    <cellStyle name="AutoFormat-Optionen 5" xfId="8480"/>
    <cellStyle name="AutoFormat-Optionen_i bieu 1 va 6 KH TRUNG HAN 2016-2020 (HOAN CHINH)" xfId="8481"/>
    <cellStyle name="bac" xfId="8482"/>
    <cellStyle name="Bad 2" xfId="513"/>
    <cellStyle name="Bad 2 10" xfId="8483"/>
    <cellStyle name="Bad 2 11" xfId="8484"/>
    <cellStyle name="Bad 2 12" xfId="8485"/>
    <cellStyle name="Bad 2 13" xfId="8486"/>
    <cellStyle name="Bad 2 14" xfId="8487"/>
    <cellStyle name="Bad 2 15" xfId="8488"/>
    <cellStyle name="Bad 2 16" xfId="8489"/>
    <cellStyle name="Bad 2 17" xfId="8490"/>
    <cellStyle name="Bad 2 18" xfId="8491"/>
    <cellStyle name="Bad 2 19" xfId="8492"/>
    <cellStyle name="Bad 2 2" xfId="514"/>
    <cellStyle name="Bad 2 2 2" xfId="8493"/>
    <cellStyle name="Bad 2 20" xfId="8494"/>
    <cellStyle name="Bad 2 21" xfId="8495"/>
    <cellStyle name="Bad 2 22" xfId="8496"/>
    <cellStyle name="Bad 2 23" xfId="8497"/>
    <cellStyle name="Bad 2 24" xfId="8498"/>
    <cellStyle name="Bad 2 25" xfId="8499"/>
    <cellStyle name="Bad 2 26" xfId="8500"/>
    <cellStyle name="Bad 2 27" xfId="8501"/>
    <cellStyle name="Bad 2 28" xfId="8502"/>
    <cellStyle name="Bad 2 29" xfId="8503"/>
    <cellStyle name="Bad 2 3" xfId="8504"/>
    <cellStyle name="Bad 2 3 2" xfId="8505"/>
    <cellStyle name="Bad 2 30" xfId="8506"/>
    <cellStyle name="Bad 2 31" xfId="8507"/>
    <cellStyle name="Bad 2 32" xfId="8508"/>
    <cellStyle name="Bad 2 33" xfId="8509"/>
    <cellStyle name="Bad 2 34" xfId="8510"/>
    <cellStyle name="Bad 2 35" xfId="8511"/>
    <cellStyle name="Bad 2 36" xfId="8512"/>
    <cellStyle name="Bad 2 37" xfId="8513"/>
    <cellStyle name="Bad 2 38" xfId="8514"/>
    <cellStyle name="Bad 2 39" xfId="8515"/>
    <cellStyle name="Bad 2 4" xfId="8516"/>
    <cellStyle name="Bad 2 4 2" xfId="8517"/>
    <cellStyle name="Bad 2 40" xfId="8518"/>
    <cellStyle name="Bad 2 41" xfId="8519"/>
    <cellStyle name="Bad 2 42" xfId="8520"/>
    <cellStyle name="Bad 2 43" xfId="8521"/>
    <cellStyle name="Bad 2 44" xfId="8522"/>
    <cellStyle name="Bad 2 45" xfId="8523"/>
    <cellStyle name="Bad 2 46" xfId="8524"/>
    <cellStyle name="Bad 2 47" xfId="8525"/>
    <cellStyle name="Bad 2 48" xfId="8526"/>
    <cellStyle name="Bad 2 49" xfId="8527"/>
    <cellStyle name="Bad 2 5" xfId="8528"/>
    <cellStyle name="Bad 2 50" xfId="8529"/>
    <cellStyle name="Bad 2 51" xfId="8530"/>
    <cellStyle name="Bad 2 52" xfId="8531"/>
    <cellStyle name="Bad 2 53" xfId="8532"/>
    <cellStyle name="Bad 2 54" xfId="8533"/>
    <cellStyle name="Bad 2 55" xfId="8534"/>
    <cellStyle name="Bad 2 56" xfId="8535"/>
    <cellStyle name="Bad 2 57" xfId="8536"/>
    <cellStyle name="Bad 2 58" xfId="8537"/>
    <cellStyle name="Bad 2 59" xfId="8538"/>
    <cellStyle name="Bad 2 6" xfId="8539"/>
    <cellStyle name="Bad 2 60" xfId="8540"/>
    <cellStyle name="Bad 2 61" xfId="8541"/>
    <cellStyle name="Bad 2 62" xfId="8542"/>
    <cellStyle name="Bad 2 63" xfId="8543"/>
    <cellStyle name="Bad 2 64" xfId="8544"/>
    <cellStyle name="Bad 2 65" xfId="8545"/>
    <cellStyle name="Bad 2 66" xfId="8546"/>
    <cellStyle name="Bad 2 67" xfId="8547"/>
    <cellStyle name="Bad 2 68" xfId="8548"/>
    <cellStyle name="Bad 2 69" xfId="8549"/>
    <cellStyle name="Bad 2 7" xfId="8550"/>
    <cellStyle name="Bad 2 70" xfId="8551"/>
    <cellStyle name="Bad 2 71" xfId="8552"/>
    <cellStyle name="Bad 2 72" xfId="8553"/>
    <cellStyle name="Bad 2 73" xfId="8554"/>
    <cellStyle name="Bad 2 74" xfId="8555"/>
    <cellStyle name="Bad 2 75" xfId="8556"/>
    <cellStyle name="Bad 2 76" xfId="8557"/>
    <cellStyle name="Bad 2 77" xfId="8558"/>
    <cellStyle name="Bad 2 78" xfId="8559"/>
    <cellStyle name="Bad 2 79" xfId="8560"/>
    <cellStyle name="Bad 2 8" xfId="8561"/>
    <cellStyle name="Bad 2 80" xfId="8562"/>
    <cellStyle name="Bad 2 81" xfId="8563"/>
    <cellStyle name="Bad 2 82" xfId="8564"/>
    <cellStyle name="Bad 2 83" xfId="8565"/>
    <cellStyle name="Bad 2 84" xfId="8566"/>
    <cellStyle name="Bad 2 85" xfId="8567"/>
    <cellStyle name="Bad 2 86" xfId="8568"/>
    <cellStyle name="Bad 2 87" xfId="8569"/>
    <cellStyle name="Bad 2 9" xfId="8570"/>
    <cellStyle name="Bad 3" xfId="8571"/>
    <cellStyle name="Bangchu" xfId="515"/>
    <cellStyle name="Berechnung" xfId="516"/>
    <cellStyle name="Bình thường 2" xfId="17316"/>
    <cellStyle name="Bình thường 3" xfId="17309"/>
    <cellStyle name="Bình thường_Book1" xfId="8572"/>
    <cellStyle name="Body" xfId="517"/>
    <cellStyle name="Body 2" xfId="8573"/>
    <cellStyle name="Bor" xfId="8574"/>
    <cellStyle name="C?AØ_¿?¾÷CoE² " xfId="518"/>
    <cellStyle name="C~1" xfId="519"/>
    <cellStyle name="C~1?_x0011_Normal_903DK-2001?_x000c_Normal_AD_x000b_Normal_Adot?_x000d_Normal_ADAdot?_x000d_Normal_" xfId="2831"/>
    <cellStyle name="Ç¥ÁØ_      " xfId="520"/>
    <cellStyle name="C￥AØ_¿μ¾÷CoE² " xfId="521"/>
    <cellStyle name="Ç¥ÁØ_±¸¹Ì´ëÃ¥" xfId="522"/>
    <cellStyle name="C￥AØ_≫c¾÷ºIº° AN°e " xfId="523"/>
    <cellStyle name="Ç¥ÁØ_MARSHALL TEST" xfId="3267"/>
    <cellStyle name="C￥AØ_Sheet1_¿μ¾÷CoE² " xfId="524"/>
    <cellStyle name="Ç¥ÁØ_ÿÿÿÿÿÿ_4_ÃÑÇÕ°è " xfId="525"/>
    <cellStyle name="Calc Currency (0)" xfId="526"/>
    <cellStyle name="Calc Currency (0) 2" xfId="527"/>
    <cellStyle name="Calc Currency (0) 2 2" xfId="528"/>
    <cellStyle name="Calc Currency (0) 3" xfId="529"/>
    <cellStyle name="Calc Currency (0) 4" xfId="3268"/>
    <cellStyle name="Calc Currency (0)_Thuyet minh Dtoan kinhphi 2018 va 3 nam " xfId="530"/>
    <cellStyle name="Calc Currency (2)" xfId="531"/>
    <cellStyle name="Calc Currency (2) 10" xfId="8575"/>
    <cellStyle name="Calc Currency (2) 11" xfId="8576"/>
    <cellStyle name="Calc Currency (2) 12" xfId="8577"/>
    <cellStyle name="Calc Currency (2) 13" xfId="8578"/>
    <cellStyle name="Calc Currency (2) 14" xfId="8579"/>
    <cellStyle name="Calc Currency (2) 15" xfId="8580"/>
    <cellStyle name="Calc Currency (2) 16" xfId="8581"/>
    <cellStyle name="Calc Currency (2) 2" xfId="8582"/>
    <cellStyle name="Calc Currency (2) 3" xfId="8583"/>
    <cellStyle name="Calc Currency (2) 4" xfId="8584"/>
    <cellStyle name="Calc Currency (2) 5" xfId="8585"/>
    <cellStyle name="Calc Currency (2) 6" xfId="8586"/>
    <cellStyle name="Calc Currency (2) 7" xfId="8587"/>
    <cellStyle name="Calc Currency (2) 8" xfId="8588"/>
    <cellStyle name="Calc Currency (2) 9" xfId="8589"/>
    <cellStyle name="Calc Percent (0)" xfId="532"/>
    <cellStyle name="Calc Percent (0) 10" xfId="8590"/>
    <cellStyle name="Calc Percent (0) 11" xfId="8591"/>
    <cellStyle name="Calc Percent (0) 12" xfId="8592"/>
    <cellStyle name="Calc Percent (0) 13" xfId="8593"/>
    <cellStyle name="Calc Percent (0) 14" xfId="8594"/>
    <cellStyle name="Calc Percent (0) 15" xfId="8595"/>
    <cellStyle name="Calc Percent (0) 16" xfId="8596"/>
    <cellStyle name="Calc Percent (0) 2" xfId="3215"/>
    <cellStyle name="Calc Percent (0) 3" xfId="8597"/>
    <cellStyle name="Calc Percent (0) 4" xfId="8598"/>
    <cellStyle name="Calc Percent (0) 5" xfId="8599"/>
    <cellStyle name="Calc Percent (0) 6" xfId="8600"/>
    <cellStyle name="Calc Percent (0) 7" xfId="8601"/>
    <cellStyle name="Calc Percent (0) 8" xfId="8602"/>
    <cellStyle name="Calc Percent (0) 9" xfId="8603"/>
    <cellStyle name="Calc Percent (1)" xfId="533"/>
    <cellStyle name="Calc Percent (1) 10" xfId="8604"/>
    <cellStyle name="Calc Percent (1) 11" xfId="8605"/>
    <cellStyle name="Calc Percent (1) 12" xfId="8606"/>
    <cellStyle name="Calc Percent (1) 13" xfId="8607"/>
    <cellStyle name="Calc Percent (1) 14" xfId="8608"/>
    <cellStyle name="Calc Percent (1) 15" xfId="8609"/>
    <cellStyle name="Calc Percent (1) 16" xfId="8610"/>
    <cellStyle name="Calc Percent (1) 2" xfId="3216"/>
    <cellStyle name="Calc Percent (1) 3" xfId="8611"/>
    <cellStyle name="Calc Percent (1) 4" xfId="8612"/>
    <cellStyle name="Calc Percent (1) 5" xfId="8613"/>
    <cellStyle name="Calc Percent (1) 6" xfId="8614"/>
    <cellStyle name="Calc Percent (1) 7" xfId="8615"/>
    <cellStyle name="Calc Percent (1) 8" xfId="8616"/>
    <cellStyle name="Calc Percent (1) 9" xfId="8617"/>
    <cellStyle name="Calc Percent (2)" xfId="534"/>
    <cellStyle name="Calc Percent (2) 10" xfId="8618"/>
    <cellStyle name="Calc Percent (2) 11" xfId="8619"/>
    <cellStyle name="Calc Percent (2) 12" xfId="8620"/>
    <cellStyle name="Calc Percent (2) 13" xfId="8621"/>
    <cellStyle name="Calc Percent (2) 14" xfId="8622"/>
    <cellStyle name="Calc Percent (2) 15" xfId="8623"/>
    <cellStyle name="Calc Percent (2) 16" xfId="8624"/>
    <cellStyle name="Calc Percent (2) 2" xfId="3269"/>
    <cellStyle name="Calc Percent (2) 2 2" xfId="3270"/>
    <cellStyle name="Calc Percent (2) 3" xfId="3271"/>
    <cellStyle name="Calc Percent (2) 4" xfId="3272"/>
    <cellStyle name="Calc Percent (2) 5" xfId="8625"/>
    <cellStyle name="Calc Percent (2) 6" xfId="8626"/>
    <cellStyle name="Calc Percent (2) 7" xfId="8627"/>
    <cellStyle name="Calc Percent (2) 8" xfId="8628"/>
    <cellStyle name="Calc Percent (2) 9" xfId="8629"/>
    <cellStyle name="Calc Units (0)" xfId="535"/>
    <cellStyle name="Calc Units (0) 10" xfId="8630"/>
    <cellStyle name="Calc Units (0) 11" xfId="8631"/>
    <cellStyle name="Calc Units (0) 12" xfId="8632"/>
    <cellStyle name="Calc Units (0) 13" xfId="8633"/>
    <cellStyle name="Calc Units (0) 14" xfId="8634"/>
    <cellStyle name="Calc Units (0) 15" xfId="8635"/>
    <cellStyle name="Calc Units (0) 16" xfId="8636"/>
    <cellStyle name="Calc Units (0) 2" xfId="8637"/>
    <cellStyle name="Calc Units (0) 3" xfId="8638"/>
    <cellStyle name="Calc Units (0) 4" xfId="8639"/>
    <cellStyle name="Calc Units (0) 5" xfId="8640"/>
    <cellStyle name="Calc Units (0) 6" xfId="8641"/>
    <cellStyle name="Calc Units (0) 7" xfId="8642"/>
    <cellStyle name="Calc Units (0) 8" xfId="8643"/>
    <cellStyle name="Calc Units (0) 9" xfId="8644"/>
    <cellStyle name="Calc Units (1)" xfId="536"/>
    <cellStyle name="Calc Units (1) 10" xfId="8645"/>
    <cellStyle name="Calc Units (1) 11" xfId="8646"/>
    <cellStyle name="Calc Units (1) 12" xfId="8647"/>
    <cellStyle name="Calc Units (1) 13" xfId="8648"/>
    <cellStyle name="Calc Units (1) 14" xfId="8649"/>
    <cellStyle name="Calc Units (1) 15" xfId="8650"/>
    <cellStyle name="Calc Units (1) 16" xfId="8651"/>
    <cellStyle name="Calc Units (1) 2" xfId="8652"/>
    <cellStyle name="Calc Units (1) 3" xfId="8653"/>
    <cellStyle name="Calc Units (1) 4" xfId="8654"/>
    <cellStyle name="Calc Units (1) 5" xfId="8655"/>
    <cellStyle name="Calc Units (1) 6" xfId="8656"/>
    <cellStyle name="Calc Units (1) 7" xfId="8657"/>
    <cellStyle name="Calc Units (1) 8" xfId="8658"/>
    <cellStyle name="Calc Units (1) 9" xfId="8659"/>
    <cellStyle name="Calc Units (2)" xfId="537"/>
    <cellStyle name="Calc Units (2) 10" xfId="8660"/>
    <cellStyle name="Calc Units (2) 11" xfId="8661"/>
    <cellStyle name="Calc Units (2) 12" xfId="8662"/>
    <cellStyle name="Calc Units (2) 13" xfId="8663"/>
    <cellStyle name="Calc Units (2) 14" xfId="8664"/>
    <cellStyle name="Calc Units (2) 15" xfId="8665"/>
    <cellStyle name="Calc Units (2) 16" xfId="8666"/>
    <cellStyle name="Calc Units (2) 2" xfId="8667"/>
    <cellStyle name="Calc Units (2) 3" xfId="8668"/>
    <cellStyle name="Calc Units (2) 4" xfId="8669"/>
    <cellStyle name="Calc Units (2) 5" xfId="8670"/>
    <cellStyle name="Calc Units (2) 6" xfId="8671"/>
    <cellStyle name="Calc Units (2) 7" xfId="8672"/>
    <cellStyle name="Calc Units (2) 8" xfId="8673"/>
    <cellStyle name="Calc Units (2) 9" xfId="8674"/>
    <cellStyle name="Calculation 2" xfId="538"/>
    <cellStyle name="Calculation 2 10" xfId="8675"/>
    <cellStyle name="Calculation 2 10 2" xfId="8676"/>
    <cellStyle name="Calculation 2 10 3" xfId="8677"/>
    <cellStyle name="Calculation 2 10 4" xfId="8678"/>
    <cellStyle name="Calculation 2 10 5" xfId="8679"/>
    <cellStyle name="Calculation 2 10 6" xfId="8680"/>
    <cellStyle name="Calculation 2 11" xfId="8681"/>
    <cellStyle name="Calculation 2 11 2" xfId="8682"/>
    <cellStyle name="Calculation 2 11 3" xfId="8683"/>
    <cellStyle name="Calculation 2 11 4" xfId="8684"/>
    <cellStyle name="Calculation 2 11 5" xfId="8685"/>
    <cellStyle name="Calculation 2 11 6" xfId="8686"/>
    <cellStyle name="Calculation 2 12" xfId="8687"/>
    <cellStyle name="Calculation 2 12 2" xfId="8688"/>
    <cellStyle name="Calculation 2 12 3" xfId="8689"/>
    <cellStyle name="Calculation 2 12 4" xfId="8690"/>
    <cellStyle name="Calculation 2 12 5" xfId="8691"/>
    <cellStyle name="Calculation 2 12 6" xfId="8692"/>
    <cellStyle name="Calculation 2 13" xfId="8693"/>
    <cellStyle name="Calculation 2 13 2" xfId="8694"/>
    <cellStyle name="Calculation 2 13 3" xfId="8695"/>
    <cellStyle name="Calculation 2 13 4" xfId="8696"/>
    <cellStyle name="Calculation 2 13 5" xfId="8697"/>
    <cellStyle name="Calculation 2 13 6" xfId="8698"/>
    <cellStyle name="Calculation 2 14" xfId="8699"/>
    <cellStyle name="Calculation 2 14 2" xfId="8700"/>
    <cellStyle name="Calculation 2 14 3" xfId="8701"/>
    <cellStyle name="Calculation 2 14 4" xfId="8702"/>
    <cellStyle name="Calculation 2 14 5" xfId="8703"/>
    <cellStyle name="Calculation 2 14 6" xfId="8704"/>
    <cellStyle name="Calculation 2 15" xfId="8705"/>
    <cellStyle name="Calculation 2 15 2" xfId="8706"/>
    <cellStyle name="Calculation 2 15 3" xfId="8707"/>
    <cellStyle name="Calculation 2 15 4" xfId="8708"/>
    <cellStyle name="Calculation 2 15 5" xfId="8709"/>
    <cellStyle name="Calculation 2 15 6" xfId="8710"/>
    <cellStyle name="Calculation 2 16" xfId="8711"/>
    <cellStyle name="Calculation 2 16 2" xfId="8712"/>
    <cellStyle name="Calculation 2 16 3" xfId="8713"/>
    <cellStyle name="Calculation 2 16 4" xfId="8714"/>
    <cellStyle name="Calculation 2 16 5" xfId="8715"/>
    <cellStyle name="Calculation 2 16 6" xfId="8716"/>
    <cellStyle name="Calculation 2 17" xfId="8717"/>
    <cellStyle name="Calculation 2 17 2" xfId="8718"/>
    <cellStyle name="Calculation 2 17 3" xfId="8719"/>
    <cellStyle name="Calculation 2 17 4" xfId="8720"/>
    <cellStyle name="Calculation 2 17 5" xfId="8721"/>
    <cellStyle name="Calculation 2 17 6" xfId="8722"/>
    <cellStyle name="Calculation 2 18" xfId="8723"/>
    <cellStyle name="Calculation 2 18 2" xfId="8724"/>
    <cellStyle name="Calculation 2 18 3" xfId="8725"/>
    <cellStyle name="Calculation 2 18 4" xfId="8726"/>
    <cellStyle name="Calculation 2 18 5" xfId="8727"/>
    <cellStyle name="Calculation 2 18 6" xfId="8728"/>
    <cellStyle name="Calculation 2 19" xfId="8729"/>
    <cellStyle name="Calculation 2 19 2" xfId="8730"/>
    <cellStyle name="Calculation 2 19 3" xfId="8731"/>
    <cellStyle name="Calculation 2 19 4" xfId="8732"/>
    <cellStyle name="Calculation 2 19 5" xfId="8733"/>
    <cellStyle name="Calculation 2 19 6" xfId="8734"/>
    <cellStyle name="Calculation 2 2" xfId="539"/>
    <cellStyle name="Calculation 2 2 2" xfId="8735"/>
    <cellStyle name="Calculation 2 2 3" xfId="8736"/>
    <cellStyle name="Calculation 2 2 4" xfId="8737"/>
    <cellStyle name="Calculation 2 2 5" xfId="8738"/>
    <cellStyle name="Calculation 2 2 6" xfId="8739"/>
    <cellStyle name="Calculation 2 2 7" xfId="8740"/>
    <cellStyle name="Calculation 2 20" xfId="8741"/>
    <cellStyle name="Calculation 2 20 2" xfId="8742"/>
    <cellStyle name="Calculation 2 20 3" xfId="8743"/>
    <cellStyle name="Calculation 2 20 4" xfId="8744"/>
    <cellStyle name="Calculation 2 20 5" xfId="8745"/>
    <cellStyle name="Calculation 2 20 6" xfId="8746"/>
    <cellStyle name="Calculation 2 21" xfId="8747"/>
    <cellStyle name="Calculation 2 21 2" xfId="8748"/>
    <cellStyle name="Calculation 2 21 3" xfId="8749"/>
    <cellStyle name="Calculation 2 21 4" xfId="8750"/>
    <cellStyle name="Calculation 2 21 5" xfId="8751"/>
    <cellStyle name="Calculation 2 21 6" xfId="8752"/>
    <cellStyle name="Calculation 2 22" xfId="8753"/>
    <cellStyle name="Calculation 2 22 2" xfId="8754"/>
    <cellStyle name="Calculation 2 22 3" xfId="8755"/>
    <cellStyle name="Calculation 2 22 4" xfId="8756"/>
    <cellStyle name="Calculation 2 22 5" xfId="8757"/>
    <cellStyle name="Calculation 2 22 6" xfId="8758"/>
    <cellStyle name="Calculation 2 23" xfId="8759"/>
    <cellStyle name="Calculation 2 23 2" xfId="8760"/>
    <cellStyle name="Calculation 2 23 3" xfId="8761"/>
    <cellStyle name="Calculation 2 23 4" xfId="8762"/>
    <cellStyle name="Calculation 2 23 5" xfId="8763"/>
    <cellStyle name="Calculation 2 23 6" xfId="8764"/>
    <cellStyle name="Calculation 2 24" xfId="8765"/>
    <cellStyle name="Calculation 2 24 2" xfId="8766"/>
    <cellStyle name="Calculation 2 24 3" xfId="8767"/>
    <cellStyle name="Calculation 2 24 4" xfId="8768"/>
    <cellStyle name="Calculation 2 24 5" xfId="8769"/>
    <cellStyle name="Calculation 2 24 6" xfId="8770"/>
    <cellStyle name="Calculation 2 25" xfId="8771"/>
    <cellStyle name="Calculation 2 25 2" xfId="8772"/>
    <cellStyle name="Calculation 2 25 3" xfId="8773"/>
    <cellStyle name="Calculation 2 25 4" xfId="8774"/>
    <cellStyle name="Calculation 2 25 5" xfId="8775"/>
    <cellStyle name="Calculation 2 25 6" xfId="8776"/>
    <cellStyle name="Calculation 2 26" xfId="8777"/>
    <cellStyle name="Calculation 2 26 2" xfId="8778"/>
    <cellStyle name="Calculation 2 26 3" xfId="8779"/>
    <cellStyle name="Calculation 2 26 4" xfId="8780"/>
    <cellStyle name="Calculation 2 26 5" xfId="8781"/>
    <cellStyle name="Calculation 2 26 6" xfId="8782"/>
    <cellStyle name="Calculation 2 27" xfId="8783"/>
    <cellStyle name="Calculation 2 27 2" xfId="8784"/>
    <cellStyle name="Calculation 2 27 3" xfId="8785"/>
    <cellStyle name="Calculation 2 27 4" xfId="8786"/>
    <cellStyle name="Calculation 2 27 5" xfId="8787"/>
    <cellStyle name="Calculation 2 27 6" xfId="8788"/>
    <cellStyle name="Calculation 2 28" xfId="8789"/>
    <cellStyle name="Calculation 2 28 2" xfId="8790"/>
    <cellStyle name="Calculation 2 28 3" xfId="8791"/>
    <cellStyle name="Calculation 2 28 4" xfId="8792"/>
    <cellStyle name="Calculation 2 28 5" xfId="8793"/>
    <cellStyle name="Calculation 2 28 6" xfId="8794"/>
    <cellStyle name="Calculation 2 29" xfId="8795"/>
    <cellStyle name="Calculation 2 29 2" xfId="8796"/>
    <cellStyle name="Calculation 2 29 3" xfId="8797"/>
    <cellStyle name="Calculation 2 29 4" xfId="8798"/>
    <cellStyle name="Calculation 2 29 5" xfId="8799"/>
    <cellStyle name="Calculation 2 29 6" xfId="8800"/>
    <cellStyle name="Calculation 2 3" xfId="8801"/>
    <cellStyle name="Calculation 2 3 2" xfId="8802"/>
    <cellStyle name="Calculation 2 3 3" xfId="8803"/>
    <cellStyle name="Calculation 2 3 4" xfId="8804"/>
    <cellStyle name="Calculation 2 3 5" xfId="8805"/>
    <cellStyle name="Calculation 2 3 6" xfId="8806"/>
    <cellStyle name="Calculation 2 3 7" xfId="8807"/>
    <cellStyle name="Calculation 2 30" xfId="8808"/>
    <cellStyle name="Calculation 2 30 2" xfId="8809"/>
    <cellStyle name="Calculation 2 30 3" xfId="8810"/>
    <cellStyle name="Calculation 2 30 4" xfId="8811"/>
    <cellStyle name="Calculation 2 30 5" xfId="8812"/>
    <cellStyle name="Calculation 2 30 6" xfId="8813"/>
    <cellStyle name="Calculation 2 31" xfId="8814"/>
    <cellStyle name="Calculation 2 31 2" xfId="8815"/>
    <cellStyle name="Calculation 2 31 3" xfId="8816"/>
    <cellStyle name="Calculation 2 31 4" xfId="8817"/>
    <cellStyle name="Calculation 2 31 5" xfId="8818"/>
    <cellStyle name="Calculation 2 31 6" xfId="8819"/>
    <cellStyle name="Calculation 2 32" xfId="8820"/>
    <cellStyle name="Calculation 2 32 2" xfId="8821"/>
    <cellStyle name="Calculation 2 32 3" xfId="8822"/>
    <cellStyle name="Calculation 2 32 4" xfId="8823"/>
    <cellStyle name="Calculation 2 32 5" xfId="8824"/>
    <cellStyle name="Calculation 2 32 6" xfId="8825"/>
    <cellStyle name="Calculation 2 33" xfId="8826"/>
    <cellStyle name="Calculation 2 33 2" xfId="8827"/>
    <cellStyle name="Calculation 2 33 3" xfId="8828"/>
    <cellStyle name="Calculation 2 33 4" xfId="8829"/>
    <cellStyle name="Calculation 2 33 5" xfId="8830"/>
    <cellStyle name="Calculation 2 33 6" xfId="8831"/>
    <cellStyle name="Calculation 2 34" xfId="8832"/>
    <cellStyle name="Calculation 2 34 2" xfId="8833"/>
    <cellStyle name="Calculation 2 34 3" xfId="8834"/>
    <cellStyle name="Calculation 2 34 4" xfId="8835"/>
    <cellStyle name="Calculation 2 34 5" xfId="8836"/>
    <cellStyle name="Calculation 2 34 6" xfId="8837"/>
    <cellStyle name="Calculation 2 35" xfId="8838"/>
    <cellStyle name="Calculation 2 35 2" xfId="8839"/>
    <cellStyle name="Calculation 2 35 3" xfId="8840"/>
    <cellStyle name="Calculation 2 35 4" xfId="8841"/>
    <cellStyle name="Calculation 2 35 5" xfId="8842"/>
    <cellStyle name="Calculation 2 35 6" xfId="8843"/>
    <cellStyle name="Calculation 2 36" xfId="8844"/>
    <cellStyle name="Calculation 2 36 2" xfId="8845"/>
    <cellStyle name="Calculation 2 36 3" xfId="8846"/>
    <cellStyle name="Calculation 2 36 4" xfId="8847"/>
    <cellStyle name="Calculation 2 36 5" xfId="8848"/>
    <cellStyle name="Calculation 2 36 6" xfId="8849"/>
    <cellStyle name="Calculation 2 37" xfId="8850"/>
    <cellStyle name="Calculation 2 37 2" xfId="8851"/>
    <cellStyle name="Calculation 2 37 3" xfId="8852"/>
    <cellStyle name="Calculation 2 37 4" xfId="8853"/>
    <cellStyle name="Calculation 2 37 5" xfId="8854"/>
    <cellStyle name="Calculation 2 37 6" xfId="8855"/>
    <cellStyle name="Calculation 2 38" xfId="8856"/>
    <cellStyle name="Calculation 2 38 2" xfId="8857"/>
    <cellStyle name="Calculation 2 38 3" xfId="8858"/>
    <cellStyle name="Calculation 2 38 4" xfId="8859"/>
    <cellStyle name="Calculation 2 38 5" xfId="8860"/>
    <cellStyle name="Calculation 2 38 6" xfId="8861"/>
    <cellStyle name="Calculation 2 39" xfId="8862"/>
    <cellStyle name="Calculation 2 39 2" xfId="8863"/>
    <cellStyle name="Calculation 2 39 3" xfId="8864"/>
    <cellStyle name="Calculation 2 39 4" xfId="8865"/>
    <cellStyle name="Calculation 2 39 5" xfId="8866"/>
    <cellStyle name="Calculation 2 39 6" xfId="8867"/>
    <cellStyle name="Calculation 2 4" xfId="8868"/>
    <cellStyle name="Calculation 2 4 2" xfId="8869"/>
    <cellStyle name="Calculation 2 4 3" xfId="8870"/>
    <cellStyle name="Calculation 2 4 4" xfId="8871"/>
    <cellStyle name="Calculation 2 4 5" xfId="8872"/>
    <cellStyle name="Calculation 2 4 6" xfId="8873"/>
    <cellStyle name="Calculation 2 4 7" xfId="8874"/>
    <cellStyle name="Calculation 2 40" xfId="8875"/>
    <cellStyle name="Calculation 2 40 2" xfId="8876"/>
    <cellStyle name="Calculation 2 40 3" xfId="8877"/>
    <cellStyle name="Calculation 2 40 4" xfId="8878"/>
    <cellStyle name="Calculation 2 40 5" xfId="8879"/>
    <cellStyle name="Calculation 2 40 6" xfId="8880"/>
    <cellStyle name="Calculation 2 41" xfId="8881"/>
    <cellStyle name="Calculation 2 41 2" xfId="8882"/>
    <cellStyle name="Calculation 2 41 3" xfId="8883"/>
    <cellStyle name="Calculation 2 41 4" xfId="8884"/>
    <cellStyle name="Calculation 2 41 5" xfId="8885"/>
    <cellStyle name="Calculation 2 41 6" xfId="8886"/>
    <cellStyle name="Calculation 2 42" xfId="8887"/>
    <cellStyle name="Calculation 2 42 2" xfId="8888"/>
    <cellStyle name="Calculation 2 42 3" xfId="8889"/>
    <cellStyle name="Calculation 2 42 4" xfId="8890"/>
    <cellStyle name="Calculation 2 42 5" xfId="8891"/>
    <cellStyle name="Calculation 2 42 6" xfId="8892"/>
    <cellStyle name="Calculation 2 43" xfId="8893"/>
    <cellStyle name="Calculation 2 43 2" xfId="8894"/>
    <cellStyle name="Calculation 2 43 3" xfId="8895"/>
    <cellStyle name="Calculation 2 43 4" xfId="8896"/>
    <cellStyle name="Calculation 2 43 5" xfId="8897"/>
    <cellStyle name="Calculation 2 43 6" xfId="8898"/>
    <cellStyle name="Calculation 2 44" xfId="8899"/>
    <cellStyle name="Calculation 2 44 2" xfId="8900"/>
    <cellStyle name="Calculation 2 44 3" xfId="8901"/>
    <cellStyle name="Calculation 2 44 4" xfId="8902"/>
    <cellStyle name="Calculation 2 44 5" xfId="8903"/>
    <cellStyle name="Calculation 2 44 6" xfId="8904"/>
    <cellStyle name="Calculation 2 45" xfId="8905"/>
    <cellStyle name="Calculation 2 45 2" xfId="8906"/>
    <cellStyle name="Calculation 2 45 3" xfId="8907"/>
    <cellStyle name="Calculation 2 45 4" xfId="8908"/>
    <cellStyle name="Calculation 2 45 5" xfId="8909"/>
    <cellStyle name="Calculation 2 45 6" xfId="8910"/>
    <cellStyle name="Calculation 2 46" xfId="8911"/>
    <cellStyle name="Calculation 2 46 2" xfId="8912"/>
    <cellStyle name="Calculation 2 46 3" xfId="8913"/>
    <cellStyle name="Calculation 2 46 4" xfId="8914"/>
    <cellStyle name="Calculation 2 46 5" xfId="8915"/>
    <cellStyle name="Calculation 2 46 6" xfId="8916"/>
    <cellStyle name="Calculation 2 47" xfId="8917"/>
    <cellStyle name="Calculation 2 47 2" xfId="8918"/>
    <cellStyle name="Calculation 2 47 3" xfId="8919"/>
    <cellStyle name="Calculation 2 47 4" xfId="8920"/>
    <cellStyle name="Calculation 2 47 5" xfId="8921"/>
    <cellStyle name="Calculation 2 47 6" xfId="8922"/>
    <cellStyle name="Calculation 2 48" xfId="8923"/>
    <cellStyle name="Calculation 2 48 2" xfId="8924"/>
    <cellStyle name="Calculation 2 48 3" xfId="8925"/>
    <cellStyle name="Calculation 2 48 4" xfId="8926"/>
    <cellStyle name="Calculation 2 48 5" xfId="8927"/>
    <cellStyle name="Calculation 2 48 6" xfId="8928"/>
    <cellStyle name="Calculation 2 49" xfId="8929"/>
    <cellStyle name="Calculation 2 49 2" xfId="8930"/>
    <cellStyle name="Calculation 2 49 3" xfId="8931"/>
    <cellStyle name="Calculation 2 49 4" xfId="8932"/>
    <cellStyle name="Calculation 2 49 5" xfId="8933"/>
    <cellStyle name="Calculation 2 49 6" xfId="8934"/>
    <cellStyle name="Calculation 2 5" xfId="8935"/>
    <cellStyle name="Calculation 2 5 2" xfId="8936"/>
    <cellStyle name="Calculation 2 5 3" xfId="8937"/>
    <cellStyle name="Calculation 2 5 4" xfId="8938"/>
    <cellStyle name="Calculation 2 5 5" xfId="8939"/>
    <cellStyle name="Calculation 2 5 6" xfId="8940"/>
    <cellStyle name="Calculation 2 50" xfId="8941"/>
    <cellStyle name="Calculation 2 50 2" xfId="8942"/>
    <cellStyle name="Calculation 2 50 3" xfId="8943"/>
    <cellStyle name="Calculation 2 50 4" xfId="8944"/>
    <cellStyle name="Calculation 2 50 5" xfId="8945"/>
    <cellStyle name="Calculation 2 50 6" xfId="8946"/>
    <cellStyle name="Calculation 2 51" xfId="8947"/>
    <cellStyle name="Calculation 2 51 2" xfId="8948"/>
    <cellStyle name="Calculation 2 51 3" xfId="8949"/>
    <cellStyle name="Calculation 2 51 4" xfId="8950"/>
    <cellStyle name="Calculation 2 51 5" xfId="8951"/>
    <cellStyle name="Calculation 2 51 6" xfId="8952"/>
    <cellStyle name="Calculation 2 52" xfId="8953"/>
    <cellStyle name="Calculation 2 52 2" xfId="8954"/>
    <cellStyle name="Calculation 2 52 3" xfId="8955"/>
    <cellStyle name="Calculation 2 52 4" xfId="8956"/>
    <cellStyle name="Calculation 2 52 5" xfId="8957"/>
    <cellStyle name="Calculation 2 52 6" xfId="8958"/>
    <cellStyle name="Calculation 2 53" xfId="8959"/>
    <cellStyle name="Calculation 2 53 2" xfId="8960"/>
    <cellStyle name="Calculation 2 53 3" xfId="8961"/>
    <cellStyle name="Calculation 2 53 4" xfId="8962"/>
    <cellStyle name="Calculation 2 53 5" xfId="8963"/>
    <cellStyle name="Calculation 2 53 6" xfId="8964"/>
    <cellStyle name="Calculation 2 54" xfId="8965"/>
    <cellStyle name="Calculation 2 54 2" xfId="8966"/>
    <cellStyle name="Calculation 2 54 3" xfId="8967"/>
    <cellStyle name="Calculation 2 54 4" xfId="8968"/>
    <cellStyle name="Calculation 2 54 5" xfId="8969"/>
    <cellStyle name="Calculation 2 54 6" xfId="8970"/>
    <cellStyle name="Calculation 2 55" xfId="8971"/>
    <cellStyle name="Calculation 2 55 2" xfId="8972"/>
    <cellStyle name="Calculation 2 55 3" xfId="8973"/>
    <cellStyle name="Calculation 2 55 4" xfId="8974"/>
    <cellStyle name="Calculation 2 55 5" xfId="8975"/>
    <cellStyle name="Calculation 2 55 6" xfId="8976"/>
    <cellStyle name="Calculation 2 56" xfId="8977"/>
    <cellStyle name="Calculation 2 56 2" xfId="8978"/>
    <cellStyle name="Calculation 2 56 3" xfId="8979"/>
    <cellStyle name="Calculation 2 56 4" xfId="8980"/>
    <cellStyle name="Calculation 2 56 5" xfId="8981"/>
    <cellStyle name="Calculation 2 56 6" xfId="8982"/>
    <cellStyle name="Calculation 2 57" xfId="8983"/>
    <cellStyle name="Calculation 2 57 2" xfId="8984"/>
    <cellStyle name="Calculation 2 57 3" xfId="8985"/>
    <cellStyle name="Calculation 2 57 4" xfId="8986"/>
    <cellStyle name="Calculation 2 57 5" xfId="8987"/>
    <cellStyle name="Calculation 2 57 6" xfId="8988"/>
    <cellStyle name="Calculation 2 58" xfId="8989"/>
    <cellStyle name="Calculation 2 58 2" xfId="8990"/>
    <cellStyle name="Calculation 2 58 3" xfId="8991"/>
    <cellStyle name="Calculation 2 58 4" xfId="8992"/>
    <cellStyle name="Calculation 2 58 5" xfId="8993"/>
    <cellStyle name="Calculation 2 58 6" xfId="8994"/>
    <cellStyle name="Calculation 2 59" xfId="8995"/>
    <cellStyle name="Calculation 2 59 2" xfId="8996"/>
    <cellStyle name="Calculation 2 59 3" xfId="8997"/>
    <cellStyle name="Calculation 2 59 4" xfId="8998"/>
    <cellStyle name="Calculation 2 59 5" xfId="8999"/>
    <cellStyle name="Calculation 2 59 6" xfId="9000"/>
    <cellStyle name="Calculation 2 6" xfId="9001"/>
    <cellStyle name="Calculation 2 6 2" xfId="9002"/>
    <cellStyle name="Calculation 2 6 3" xfId="9003"/>
    <cellStyle name="Calculation 2 6 4" xfId="9004"/>
    <cellStyle name="Calculation 2 6 5" xfId="9005"/>
    <cellStyle name="Calculation 2 6 6" xfId="9006"/>
    <cellStyle name="Calculation 2 60" xfId="9007"/>
    <cellStyle name="Calculation 2 60 2" xfId="9008"/>
    <cellStyle name="Calculation 2 60 3" xfId="9009"/>
    <cellStyle name="Calculation 2 60 4" xfId="9010"/>
    <cellStyle name="Calculation 2 60 5" xfId="9011"/>
    <cellStyle name="Calculation 2 60 6" xfId="9012"/>
    <cellStyle name="Calculation 2 61" xfId="9013"/>
    <cellStyle name="Calculation 2 61 2" xfId="9014"/>
    <cellStyle name="Calculation 2 61 3" xfId="9015"/>
    <cellStyle name="Calculation 2 61 4" xfId="9016"/>
    <cellStyle name="Calculation 2 61 5" xfId="9017"/>
    <cellStyle name="Calculation 2 61 6" xfId="9018"/>
    <cellStyle name="Calculation 2 62" xfId="9019"/>
    <cellStyle name="Calculation 2 62 2" xfId="9020"/>
    <cellStyle name="Calculation 2 62 3" xfId="9021"/>
    <cellStyle name="Calculation 2 62 4" xfId="9022"/>
    <cellStyle name="Calculation 2 62 5" xfId="9023"/>
    <cellStyle name="Calculation 2 62 6" xfId="9024"/>
    <cellStyle name="Calculation 2 63" xfId="9025"/>
    <cellStyle name="Calculation 2 63 2" xfId="9026"/>
    <cellStyle name="Calculation 2 63 3" xfId="9027"/>
    <cellStyle name="Calculation 2 63 4" xfId="9028"/>
    <cellStyle name="Calculation 2 63 5" xfId="9029"/>
    <cellStyle name="Calculation 2 63 6" xfId="9030"/>
    <cellStyle name="Calculation 2 64" xfId="9031"/>
    <cellStyle name="Calculation 2 64 2" xfId="9032"/>
    <cellStyle name="Calculation 2 64 3" xfId="9033"/>
    <cellStyle name="Calculation 2 64 4" xfId="9034"/>
    <cellStyle name="Calculation 2 64 5" xfId="9035"/>
    <cellStyle name="Calculation 2 64 6" xfId="9036"/>
    <cellStyle name="Calculation 2 65" xfId="9037"/>
    <cellStyle name="Calculation 2 65 2" xfId="9038"/>
    <cellStyle name="Calculation 2 65 3" xfId="9039"/>
    <cellStyle name="Calculation 2 65 4" xfId="9040"/>
    <cellStyle name="Calculation 2 65 5" xfId="9041"/>
    <cellStyle name="Calculation 2 65 6" xfId="9042"/>
    <cellStyle name="Calculation 2 66" xfId="9043"/>
    <cellStyle name="Calculation 2 66 2" xfId="9044"/>
    <cellStyle name="Calculation 2 66 3" xfId="9045"/>
    <cellStyle name="Calculation 2 66 4" xfId="9046"/>
    <cellStyle name="Calculation 2 66 5" xfId="9047"/>
    <cellStyle name="Calculation 2 66 6" xfId="9048"/>
    <cellStyle name="Calculation 2 67" xfId="9049"/>
    <cellStyle name="Calculation 2 67 2" xfId="9050"/>
    <cellStyle name="Calculation 2 67 3" xfId="9051"/>
    <cellStyle name="Calculation 2 67 4" xfId="9052"/>
    <cellStyle name="Calculation 2 67 5" xfId="9053"/>
    <cellStyle name="Calculation 2 67 6" xfId="9054"/>
    <cellStyle name="Calculation 2 68" xfId="9055"/>
    <cellStyle name="Calculation 2 68 2" xfId="9056"/>
    <cellStyle name="Calculation 2 68 3" xfId="9057"/>
    <cellStyle name="Calculation 2 68 4" xfId="9058"/>
    <cellStyle name="Calculation 2 68 5" xfId="9059"/>
    <cellStyle name="Calculation 2 68 6" xfId="9060"/>
    <cellStyle name="Calculation 2 69" xfId="9061"/>
    <cellStyle name="Calculation 2 69 2" xfId="9062"/>
    <cellStyle name="Calculation 2 69 3" xfId="9063"/>
    <cellStyle name="Calculation 2 69 4" xfId="9064"/>
    <cellStyle name="Calculation 2 69 5" xfId="9065"/>
    <cellStyle name="Calculation 2 69 6" xfId="9066"/>
    <cellStyle name="Calculation 2 7" xfId="9067"/>
    <cellStyle name="Calculation 2 7 2" xfId="9068"/>
    <cellStyle name="Calculation 2 7 3" xfId="9069"/>
    <cellStyle name="Calculation 2 7 4" xfId="9070"/>
    <cellStyle name="Calculation 2 7 5" xfId="9071"/>
    <cellStyle name="Calculation 2 7 6" xfId="9072"/>
    <cellStyle name="Calculation 2 70" xfId="9073"/>
    <cellStyle name="Calculation 2 70 2" xfId="9074"/>
    <cellStyle name="Calculation 2 70 3" xfId="9075"/>
    <cellStyle name="Calculation 2 70 4" xfId="9076"/>
    <cellStyle name="Calculation 2 70 5" xfId="9077"/>
    <cellStyle name="Calculation 2 70 6" xfId="9078"/>
    <cellStyle name="Calculation 2 71" xfId="9079"/>
    <cellStyle name="Calculation 2 71 2" xfId="9080"/>
    <cellStyle name="Calculation 2 71 3" xfId="9081"/>
    <cellStyle name="Calculation 2 71 4" xfId="9082"/>
    <cellStyle name="Calculation 2 71 5" xfId="9083"/>
    <cellStyle name="Calculation 2 71 6" xfId="9084"/>
    <cellStyle name="Calculation 2 72" xfId="9085"/>
    <cellStyle name="Calculation 2 72 2" xfId="9086"/>
    <cellStyle name="Calculation 2 72 3" xfId="9087"/>
    <cellStyle name="Calculation 2 72 4" xfId="9088"/>
    <cellStyle name="Calculation 2 72 5" xfId="9089"/>
    <cellStyle name="Calculation 2 72 6" xfId="9090"/>
    <cellStyle name="Calculation 2 73" xfId="9091"/>
    <cellStyle name="Calculation 2 73 2" xfId="9092"/>
    <cellStyle name="Calculation 2 73 3" xfId="9093"/>
    <cellStyle name="Calculation 2 73 4" xfId="9094"/>
    <cellStyle name="Calculation 2 73 5" xfId="9095"/>
    <cellStyle name="Calculation 2 73 6" xfId="9096"/>
    <cellStyle name="Calculation 2 74" xfId="9097"/>
    <cellStyle name="Calculation 2 74 2" xfId="9098"/>
    <cellStyle name="Calculation 2 74 3" xfId="9099"/>
    <cellStyle name="Calculation 2 74 4" xfId="9100"/>
    <cellStyle name="Calculation 2 74 5" xfId="9101"/>
    <cellStyle name="Calculation 2 74 6" xfId="9102"/>
    <cellStyle name="Calculation 2 75" xfId="9103"/>
    <cellStyle name="Calculation 2 75 2" xfId="9104"/>
    <cellStyle name="Calculation 2 75 3" xfId="9105"/>
    <cellStyle name="Calculation 2 75 4" xfId="9106"/>
    <cellStyle name="Calculation 2 75 5" xfId="9107"/>
    <cellStyle name="Calculation 2 75 6" xfId="9108"/>
    <cellStyle name="Calculation 2 76" xfId="9109"/>
    <cellStyle name="Calculation 2 76 2" xfId="9110"/>
    <cellStyle name="Calculation 2 76 3" xfId="9111"/>
    <cellStyle name="Calculation 2 76 4" xfId="9112"/>
    <cellStyle name="Calculation 2 76 5" xfId="9113"/>
    <cellStyle name="Calculation 2 76 6" xfId="9114"/>
    <cellStyle name="Calculation 2 77" xfId="9115"/>
    <cellStyle name="Calculation 2 77 2" xfId="9116"/>
    <cellStyle name="Calculation 2 77 3" xfId="9117"/>
    <cellStyle name="Calculation 2 77 4" xfId="9118"/>
    <cellStyle name="Calculation 2 77 5" xfId="9119"/>
    <cellStyle name="Calculation 2 77 6" xfId="9120"/>
    <cellStyle name="Calculation 2 78" xfId="9121"/>
    <cellStyle name="Calculation 2 78 2" xfId="9122"/>
    <cellStyle name="Calculation 2 78 3" xfId="9123"/>
    <cellStyle name="Calculation 2 78 4" xfId="9124"/>
    <cellStyle name="Calculation 2 78 5" xfId="9125"/>
    <cellStyle name="Calculation 2 78 6" xfId="9126"/>
    <cellStyle name="Calculation 2 79" xfId="9127"/>
    <cellStyle name="Calculation 2 79 2" xfId="9128"/>
    <cellStyle name="Calculation 2 79 3" xfId="9129"/>
    <cellStyle name="Calculation 2 79 4" xfId="9130"/>
    <cellStyle name="Calculation 2 79 5" xfId="9131"/>
    <cellStyle name="Calculation 2 79 6" xfId="9132"/>
    <cellStyle name="Calculation 2 8" xfId="9133"/>
    <cellStyle name="Calculation 2 8 2" xfId="9134"/>
    <cellStyle name="Calculation 2 8 3" xfId="9135"/>
    <cellStyle name="Calculation 2 8 4" xfId="9136"/>
    <cellStyle name="Calculation 2 8 5" xfId="9137"/>
    <cellStyle name="Calculation 2 8 6" xfId="9138"/>
    <cellStyle name="Calculation 2 80" xfId="9139"/>
    <cellStyle name="Calculation 2 80 2" xfId="9140"/>
    <cellStyle name="Calculation 2 80 3" xfId="9141"/>
    <cellStyle name="Calculation 2 80 4" xfId="9142"/>
    <cellStyle name="Calculation 2 80 5" xfId="9143"/>
    <cellStyle name="Calculation 2 80 6" xfId="9144"/>
    <cellStyle name="Calculation 2 81" xfId="9145"/>
    <cellStyle name="Calculation 2 81 2" xfId="9146"/>
    <cellStyle name="Calculation 2 81 3" xfId="9147"/>
    <cellStyle name="Calculation 2 81 4" xfId="9148"/>
    <cellStyle name="Calculation 2 81 5" xfId="9149"/>
    <cellStyle name="Calculation 2 81 6" xfId="9150"/>
    <cellStyle name="Calculation 2 82" xfId="9151"/>
    <cellStyle name="Calculation 2 82 2" xfId="9152"/>
    <cellStyle name="Calculation 2 82 3" xfId="9153"/>
    <cellStyle name="Calculation 2 82 4" xfId="9154"/>
    <cellStyle name="Calculation 2 82 5" xfId="9155"/>
    <cellStyle name="Calculation 2 82 6" xfId="9156"/>
    <cellStyle name="Calculation 2 83" xfId="9157"/>
    <cellStyle name="Calculation 2 83 2" xfId="9158"/>
    <cellStyle name="Calculation 2 83 3" xfId="9159"/>
    <cellStyle name="Calculation 2 83 4" xfId="9160"/>
    <cellStyle name="Calculation 2 83 5" xfId="9161"/>
    <cellStyle name="Calculation 2 83 6" xfId="9162"/>
    <cellStyle name="Calculation 2 84" xfId="9163"/>
    <cellStyle name="Calculation 2 85" xfId="9164"/>
    <cellStyle name="Calculation 2 86" xfId="9165"/>
    <cellStyle name="Calculation 2 87" xfId="9166"/>
    <cellStyle name="Calculation 2 88" xfId="9167"/>
    <cellStyle name="Calculation 2 89" xfId="9168"/>
    <cellStyle name="Calculation 2 9" xfId="9169"/>
    <cellStyle name="Calculation 2 9 2" xfId="9170"/>
    <cellStyle name="Calculation 2 9 3" xfId="9171"/>
    <cellStyle name="Calculation 2 9 4" xfId="9172"/>
    <cellStyle name="Calculation 2 9 5" xfId="9173"/>
    <cellStyle name="Calculation 2 9 6" xfId="9174"/>
    <cellStyle name="Calculation 2 90" xfId="9175"/>
    <cellStyle name="Calculation 2 91" xfId="9176"/>
    <cellStyle name="Calculation 2 92" xfId="9177"/>
    <cellStyle name="Calculation 3" xfId="9178"/>
    <cellStyle name="category" xfId="540"/>
    <cellStyle name="category 2" xfId="2832"/>
    <cellStyle name="CC1" xfId="541"/>
    <cellStyle name="CC1 10" xfId="9179"/>
    <cellStyle name="CC1 10 2" xfId="9180"/>
    <cellStyle name="CC1 10 2 2" xfId="9181"/>
    <cellStyle name="CC1 10 3" xfId="9182"/>
    <cellStyle name="CC1 10 3 2" xfId="9183"/>
    <cellStyle name="CC1 10 4" xfId="9184"/>
    <cellStyle name="CC1 10 4 2" xfId="9185"/>
    <cellStyle name="CC1 10 5" xfId="9186"/>
    <cellStyle name="CC1 11" xfId="9187"/>
    <cellStyle name="CC1 11 2" xfId="9188"/>
    <cellStyle name="CC1 11 2 2" xfId="9189"/>
    <cellStyle name="CC1 11 3" xfId="9190"/>
    <cellStyle name="CC1 11 3 2" xfId="9191"/>
    <cellStyle name="CC1 11 4" xfId="9192"/>
    <cellStyle name="CC1 11 4 2" xfId="9193"/>
    <cellStyle name="CC1 11 5" xfId="9194"/>
    <cellStyle name="CC1 12" xfId="9195"/>
    <cellStyle name="CC1 12 2" xfId="9196"/>
    <cellStyle name="CC1 12 2 2" xfId="9197"/>
    <cellStyle name="CC1 12 3" xfId="9198"/>
    <cellStyle name="CC1 12 3 2" xfId="9199"/>
    <cellStyle name="CC1 12 4" xfId="9200"/>
    <cellStyle name="CC1 12 4 2" xfId="9201"/>
    <cellStyle name="CC1 12 5" xfId="9202"/>
    <cellStyle name="CC1 13" xfId="9203"/>
    <cellStyle name="CC1 13 2" xfId="9204"/>
    <cellStyle name="CC1 13 2 2" xfId="9205"/>
    <cellStyle name="CC1 13 3" xfId="9206"/>
    <cellStyle name="CC1 13 3 2" xfId="9207"/>
    <cellStyle name="CC1 13 4" xfId="9208"/>
    <cellStyle name="CC1 13 4 2" xfId="9209"/>
    <cellStyle name="CC1 13 5" xfId="9210"/>
    <cellStyle name="CC1 14" xfId="9211"/>
    <cellStyle name="CC1 14 2" xfId="9212"/>
    <cellStyle name="CC1 14 2 2" xfId="9213"/>
    <cellStyle name="CC1 14 3" xfId="9214"/>
    <cellStyle name="CC1 14 3 2" xfId="9215"/>
    <cellStyle name="CC1 14 4" xfId="9216"/>
    <cellStyle name="CC1 14 4 2" xfId="9217"/>
    <cellStyle name="CC1 14 5" xfId="9218"/>
    <cellStyle name="CC1 15" xfId="9219"/>
    <cellStyle name="CC1 15 2" xfId="9220"/>
    <cellStyle name="CC1 15 2 2" xfId="9221"/>
    <cellStyle name="CC1 15 3" xfId="9222"/>
    <cellStyle name="CC1 15 3 2" xfId="9223"/>
    <cellStyle name="CC1 15 4" xfId="9224"/>
    <cellStyle name="CC1 15 4 2" xfId="9225"/>
    <cellStyle name="CC1 15 5" xfId="9226"/>
    <cellStyle name="CC1 16" xfId="9227"/>
    <cellStyle name="CC1 16 2" xfId="9228"/>
    <cellStyle name="CC1 16 2 2" xfId="9229"/>
    <cellStyle name="CC1 16 3" xfId="9230"/>
    <cellStyle name="CC1 16 3 2" xfId="9231"/>
    <cellStyle name="CC1 16 4" xfId="9232"/>
    <cellStyle name="CC1 16 4 2" xfId="9233"/>
    <cellStyle name="CC1 16 5" xfId="9234"/>
    <cellStyle name="CC1 17" xfId="9235"/>
    <cellStyle name="CC1 17 2" xfId="9236"/>
    <cellStyle name="CC1 17 2 2" xfId="9237"/>
    <cellStyle name="CC1 17 3" xfId="9238"/>
    <cellStyle name="CC1 17 3 2" xfId="9239"/>
    <cellStyle name="CC1 17 4" xfId="9240"/>
    <cellStyle name="CC1 17 4 2" xfId="9241"/>
    <cellStyle name="CC1 17 5" xfId="9242"/>
    <cellStyle name="CC1 18" xfId="9243"/>
    <cellStyle name="CC1 18 2" xfId="9244"/>
    <cellStyle name="CC1 18 2 2" xfId="9245"/>
    <cellStyle name="CC1 18 3" xfId="9246"/>
    <cellStyle name="CC1 18 3 2" xfId="9247"/>
    <cellStyle name="CC1 18 4" xfId="9248"/>
    <cellStyle name="CC1 18 4 2" xfId="9249"/>
    <cellStyle name="CC1 18 5" xfId="9250"/>
    <cellStyle name="CC1 19" xfId="9251"/>
    <cellStyle name="CC1 19 2" xfId="9252"/>
    <cellStyle name="CC1 19 2 2" xfId="9253"/>
    <cellStyle name="CC1 19 3" xfId="9254"/>
    <cellStyle name="CC1 19 3 2" xfId="9255"/>
    <cellStyle name="CC1 19 4" xfId="9256"/>
    <cellStyle name="CC1 19 4 2" xfId="9257"/>
    <cellStyle name="CC1 19 5" xfId="9258"/>
    <cellStyle name="CC1 2" xfId="9259"/>
    <cellStyle name="CC1 2 2" xfId="9260"/>
    <cellStyle name="CC1 2 2 2" xfId="9261"/>
    <cellStyle name="CC1 2 3" xfId="9262"/>
    <cellStyle name="CC1 2 3 2" xfId="9263"/>
    <cellStyle name="CC1 2 4" xfId="9264"/>
    <cellStyle name="CC1 2 4 2" xfId="9265"/>
    <cellStyle name="CC1 2 5" xfId="9266"/>
    <cellStyle name="CC1 20" xfId="9267"/>
    <cellStyle name="CC1 20 2" xfId="9268"/>
    <cellStyle name="CC1 20 2 2" xfId="9269"/>
    <cellStyle name="CC1 20 3" xfId="9270"/>
    <cellStyle name="CC1 20 3 2" xfId="9271"/>
    <cellStyle name="CC1 20 4" xfId="9272"/>
    <cellStyle name="CC1 20 4 2" xfId="9273"/>
    <cellStyle name="CC1 20 5" xfId="9274"/>
    <cellStyle name="CC1 21" xfId="9275"/>
    <cellStyle name="CC1 21 2" xfId="9276"/>
    <cellStyle name="CC1 21 2 2" xfId="9277"/>
    <cellStyle name="CC1 21 3" xfId="9278"/>
    <cellStyle name="CC1 21 3 2" xfId="9279"/>
    <cellStyle name="CC1 21 4" xfId="9280"/>
    <cellStyle name="CC1 21 4 2" xfId="9281"/>
    <cellStyle name="CC1 21 5" xfId="9282"/>
    <cellStyle name="CC1 22" xfId="9283"/>
    <cellStyle name="CC1 22 2" xfId="9284"/>
    <cellStyle name="CC1 22 2 2" xfId="9285"/>
    <cellStyle name="CC1 22 3" xfId="9286"/>
    <cellStyle name="CC1 22 3 2" xfId="9287"/>
    <cellStyle name="CC1 22 4" xfId="9288"/>
    <cellStyle name="CC1 22 4 2" xfId="9289"/>
    <cellStyle name="CC1 22 5" xfId="9290"/>
    <cellStyle name="CC1 23" xfId="9291"/>
    <cellStyle name="CC1 23 2" xfId="9292"/>
    <cellStyle name="CC1 23 2 2" xfId="9293"/>
    <cellStyle name="CC1 23 3" xfId="9294"/>
    <cellStyle name="CC1 23 3 2" xfId="9295"/>
    <cellStyle name="CC1 23 4" xfId="9296"/>
    <cellStyle name="CC1 23 4 2" xfId="9297"/>
    <cellStyle name="CC1 23 5" xfId="9298"/>
    <cellStyle name="CC1 24" xfId="9299"/>
    <cellStyle name="CC1 24 2" xfId="9300"/>
    <cellStyle name="CC1 24 2 2" xfId="9301"/>
    <cellStyle name="CC1 24 3" xfId="9302"/>
    <cellStyle name="CC1 24 3 2" xfId="9303"/>
    <cellStyle name="CC1 24 4" xfId="9304"/>
    <cellStyle name="CC1 24 4 2" xfId="9305"/>
    <cellStyle name="CC1 24 5" xfId="9306"/>
    <cellStyle name="CC1 25" xfId="9307"/>
    <cellStyle name="CC1 25 2" xfId="9308"/>
    <cellStyle name="CC1 25 2 2" xfId="9309"/>
    <cellStyle name="CC1 25 3" xfId="9310"/>
    <cellStyle name="CC1 25 3 2" xfId="9311"/>
    <cellStyle name="CC1 25 4" xfId="9312"/>
    <cellStyle name="CC1 25 4 2" xfId="9313"/>
    <cellStyle name="CC1 25 5" xfId="9314"/>
    <cellStyle name="CC1 26" xfId="9315"/>
    <cellStyle name="CC1 26 2" xfId="9316"/>
    <cellStyle name="CC1 26 2 2" xfId="9317"/>
    <cellStyle name="CC1 26 3" xfId="9318"/>
    <cellStyle name="CC1 26 3 2" xfId="9319"/>
    <cellStyle name="CC1 26 4" xfId="9320"/>
    <cellStyle name="CC1 26 4 2" xfId="9321"/>
    <cellStyle name="CC1 26 5" xfId="9322"/>
    <cellStyle name="CC1 27" xfId="9323"/>
    <cellStyle name="CC1 27 2" xfId="9324"/>
    <cellStyle name="CC1 27 2 2" xfId="9325"/>
    <cellStyle name="CC1 27 3" xfId="9326"/>
    <cellStyle name="CC1 27 3 2" xfId="9327"/>
    <cellStyle name="CC1 27 4" xfId="9328"/>
    <cellStyle name="CC1 27 4 2" xfId="9329"/>
    <cellStyle name="CC1 27 5" xfId="9330"/>
    <cellStyle name="CC1 28" xfId="9331"/>
    <cellStyle name="CC1 28 2" xfId="9332"/>
    <cellStyle name="CC1 28 2 2" xfId="9333"/>
    <cellStyle name="CC1 28 3" xfId="9334"/>
    <cellStyle name="CC1 28 3 2" xfId="9335"/>
    <cellStyle name="CC1 28 4" xfId="9336"/>
    <cellStyle name="CC1 28 4 2" xfId="9337"/>
    <cellStyle name="CC1 28 5" xfId="9338"/>
    <cellStyle name="CC1 29" xfId="9339"/>
    <cellStyle name="CC1 29 2" xfId="9340"/>
    <cellStyle name="CC1 29 2 2" xfId="9341"/>
    <cellStyle name="CC1 29 3" xfId="9342"/>
    <cellStyle name="CC1 29 3 2" xfId="9343"/>
    <cellStyle name="CC1 29 4" xfId="9344"/>
    <cellStyle name="CC1 29 4 2" xfId="9345"/>
    <cellStyle name="CC1 29 5" xfId="9346"/>
    <cellStyle name="CC1 3" xfId="9347"/>
    <cellStyle name="CC1 3 2" xfId="9348"/>
    <cellStyle name="CC1 3 2 2" xfId="9349"/>
    <cellStyle name="CC1 3 3" xfId="9350"/>
    <cellStyle name="CC1 3 3 2" xfId="9351"/>
    <cellStyle name="CC1 3 4" xfId="9352"/>
    <cellStyle name="CC1 3 4 2" xfId="9353"/>
    <cellStyle name="CC1 3 5" xfId="9354"/>
    <cellStyle name="CC1 30" xfId="9355"/>
    <cellStyle name="CC1 30 2" xfId="9356"/>
    <cellStyle name="CC1 30 2 2" xfId="9357"/>
    <cellStyle name="CC1 30 3" xfId="9358"/>
    <cellStyle name="CC1 30 3 2" xfId="9359"/>
    <cellStyle name="CC1 30 4" xfId="9360"/>
    <cellStyle name="CC1 30 4 2" xfId="9361"/>
    <cellStyle name="CC1 30 5" xfId="9362"/>
    <cellStyle name="CC1 31" xfId="9363"/>
    <cellStyle name="CC1 31 2" xfId="9364"/>
    <cellStyle name="CC1 31 2 2" xfId="9365"/>
    <cellStyle name="CC1 31 3" xfId="9366"/>
    <cellStyle name="CC1 31 3 2" xfId="9367"/>
    <cellStyle name="CC1 31 4" xfId="9368"/>
    <cellStyle name="CC1 31 4 2" xfId="9369"/>
    <cellStyle name="CC1 31 5" xfId="9370"/>
    <cellStyle name="CC1 32" xfId="9371"/>
    <cellStyle name="CC1 32 2" xfId="9372"/>
    <cellStyle name="CC1 32 2 2" xfId="9373"/>
    <cellStyle name="CC1 32 3" xfId="9374"/>
    <cellStyle name="CC1 32 3 2" xfId="9375"/>
    <cellStyle name="CC1 32 4" xfId="9376"/>
    <cellStyle name="CC1 32 4 2" xfId="9377"/>
    <cellStyle name="CC1 32 5" xfId="9378"/>
    <cellStyle name="CC1 33" xfId="9379"/>
    <cellStyle name="CC1 33 2" xfId="9380"/>
    <cellStyle name="CC1 33 2 2" xfId="9381"/>
    <cellStyle name="CC1 33 3" xfId="9382"/>
    <cellStyle name="CC1 33 3 2" xfId="9383"/>
    <cellStyle name="CC1 33 4" xfId="9384"/>
    <cellStyle name="CC1 33 4 2" xfId="9385"/>
    <cellStyle name="CC1 33 5" xfId="9386"/>
    <cellStyle name="CC1 34" xfId="9387"/>
    <cellStyle name="CC1 34 2" xfId="9388"/>
    <cellStyle name="CC1 34 2 2" xfId="9389"/>
    <cellStyle name="CC1 34 3" xfId="9390"/>
    <cellStyle name="CC1 34 3 2" xfId="9391"/>
    <cellStyle name="CC1 34 4" xfId="9392"/>
    <cellStyle name="CC1 34 4 2" xfId="9393"/>
    <cellStyle name="CC1 34 5" xfId="9394"/>
    <cellStyle name="CC1 35" xfId="9395"/>
    <cellStyle name="CC1 35 2" xfId="9396"/>
    <cellStyle name="CC1 35 2 2" xfId="9397"/>
    <cellStyle name="CC1 35 3" xfId="9398"/>
    <cellStyle name="CC1 35 3 2" xfId="9399"/>
    <cellStyle name="CC1 35 4" xfId="9400"/>
    <cellStyle name="CC1 35 4 2" xfId="9401"/>
    <cellStyle name="CC1 35 5" xfId="9402"/>
    <cellStyle name="CC1 36" xfId="9403"/>
    <cellStyle name="CC1 36 2" xfId="9404"/>
    <cellStyle name="CC1 36 2 2" xfId="9405"/>
    <cellStyle name="CC1 36 3" xfId="9406"/>
    <cellStyle name="CC1 36 3 2" xfId="9407"/>
    <cellStyle name="CC1 36 4" xfId="9408"/>
    <cellStyle name="CC1 36 4 2" xfId="9409"/>
    <cellStyle name="CC1 36 5" xfId="9410"/>
    <cellStyle name="CC1 37" xfId="9411"/>
    <cellStyle name="CC1 37 2" xfId="9412"/>
    <cellStyle name="CC1 37 2 2" xfId="9413"/>
    <cellStyle name="CC1 37 3" xfId="9414"/>
    <cellStyle name="CC1 37 3 2" xfId="9415"/>
    <cellStyle name="CC1 37 4" xfId="9416"/>
    <cellStyle name="CC1 37 4 2" xfId="9417"/>
    <cellStyle name="CC1 37 5" xfId="9418"/>
    <cellStyle name="CC1 38" xfId="9419"/>
    <cellStyle name="CC1 38 2" xfId="9420"/>
    <cellStyle name="CC1 38 2 2" xfId="9421"/>
    <cellStyle name="CC1 38 3" xfId="9422"/>
    <cellStyle name="CC1 38 3 2" xfId="9423"/>
    <cellStyle name="CC1 38 4" xfId="9424"/>
    <cellStyle name="CC1 38 4 2" xfId="9425"/>
    <cellStyle name="CC1 38 5" xfId="9426"/>
    <cellStyle name="CC1 39" xfId="9427"/>
    <cellStyle name="CC1 39 2" xfId="9428"/>
    <cellStyle name="CC1 39 2 2" xfId="9429"/>
    <cellStyle name="CC1 39 3" xfId="9430"/>
    <cellStyle name="CC1 39 3 2" xfId="9431"/>
    <cellStyle name="CC1 39 4" xfId="9432"/>
    <cellStyle name="CC1 39 4 2" xfId="9433"/>
    <cellStyle name="CC1 39 5" xfId="9434"/>
    <cellStyle name="CC1 4" xfId="9435"/>
    <cellStyle name="CC1 4 2" xfId="9436"/>
    <cellStyle name="CC1 4 2 2" xfId="9437"/>
    <cellStyle name="CC1 4 3" xfId="9438"/>
    <cellStyle name="CC1 4 3 2" xfId="9439"/>
    <cellStyle name="CC1 4 4" xfId="9440"/>
    <cellStyle name="CC1 4 4 2" xfId="9441"/>
    <cellStyle name="CC1 4 5" xfId="9442"/>
    <cellStyle name="CC1 40" xfId="9443"/>
    <cellStyle name="CC1 40 2" xfId="9444"/>
    <cellStyle name="CC1 41" xfId="9445"/>
    <cellStyle name="CC1 41 2" xfId="9446"/>
    <cellStyle name="CC1 42" xfId="9447"/>
    <cellStyle name="CC1 42 2" xfId="9448"/>
    <cellStyle name="CC1 43" xfId="9449"/>
    <cellStyle name="CC1 5" xfId="9450"/>
    <cellStyle name="CC1 5 2" xfId="9451"/>
    <cellStyle name="CC1 5 2 2" xfId="9452"/>
    <cellStyle name="CC1 5 3" xfId="9453"/>
    <cellStyle name="CC1 5 3 2" xfId="9454"/>
    <cellStyle name="CC1 5 4" xfId="9455"/>
    <cellStyle name="CC1 5 4 2" xfId="9456"/>
    <cellStyle name="CC1 5 5" xfId="9457"/>
    <cellStyle name="CC1 6" xfId="9458"/>
    <cellStyle name="CC1 6 2" xfId="9459"/>
    <cellStyle name="CC1 6 2 2" xfId="9460"/>
    <cellStyle name="CC1 6 3" xfId="9461"/>
    <cellStyle name="CC1 6 3 2" xfId="9462"/>
    <cellStyle name="CC1 6 4" xfId="9463"/>
    <cellStyle name="CC1 6 4 2" xfId="9464"/>
    <cellStyle name="CC1 6 5" xfId="9465"/>
    <cellStyle name="CC1 7" xfId="9466"/>
    <cellStyle name="CC1 7 2" xfId="9467"/>
    <cellStyle name="CC1 7 2 2" xfId="9468"/>
    <cellStyle name="CC1 7 3" xfId="9469"/>
    <cellStyle name="CC1 7 3 2" xfId="9470"/>
    <cellStyle name="CC1 7 4" xfId="9471"/>
    <cellStyle name="CC1 7 4 2" xfId="9472"/>
    <cellStyle name="CC1 7 5" xfId="9473"/>
    <cellStyle name="CC1 8" xfId="9474"/>
    <cellStyle name="CC1 8 2" xfId="9475"/>
    <cellStyle name="CC1 8 2 2" xfId="9476"/>
    <cellStyle name="CC1 8 3" xfId="9477"/>
    <cellStyle name="CC1 8 3 2" xfId="9478"/>
    <cellStyle name="CC1 8 4" xfId="9479"/>
    <cellStyle name="CC1 8 4 2" xfId="9480"/>
    <cellStyle name="CC1 8 5" xfId="9481"/>
    <cellStyle name="CC1 9" xfId="9482"/>
    <cellStyle name="CC1 9 2" xfId="9483"/>
    <cellStyle name="CC1 9 2 2" xfId="9484"/>
    <cellStyle name="CC1 9 3" xfId="9485"/>
    <cellStyle name="CC1 9 3 2" xfId="9486"/>
    <cellStyle name="CC1 9 4" xfId="9487"/>
    <cellStyle name="CC1 9 4 2" xfId="9488"/>
    <cellStyle name="CC1 9 5" xfId="9489"/>
    <cellStyle name="CC2" xfId="542"/>
    <cellStyle name="CC2 10" xfId="9490"/>
    <cellStyle name="CC2 10 2" xfId="9491"/>
    <cellStyle name="CC2 10 2 2" xfId="9492"/>
    <cellStyle name="CC2 10 3" xfId="9493"/>
    <cellStyle name="CC2 10 3 2" xfId="9494"/>
    <cellStyle name="CC2 10 4" xfId="9495"/>
    <cellStyle name="CC2 10 4 2" xfId="9496"/>
    <cellStyle name="CC2 10 5" xfId="9497"/>
    <cellStyle name="CC2 10 5 2" xfId="9498"/>
    <cellStyle name="CC2 10 6" xfId="9499"/>
    <cellStyle name="CC2 11" xfId="9500"/>
    <cellStyle name="CC2 11 2" xfId="9501"/>
    <cellStyle name="CC2 11 2 2" xfId="9502"/>
    <cellStyle name="CC2 11 3" xfId="9503"/>
    <cellStyle name="CC2 11 3 2" xfId="9504"/>
    <cellStyle name="CC2 11 4" xfId="9505"/>
    <cellStyle name="CC2 11 4 2" xfId="9506"/>
    <cellStyle name="CC2 11 5" xfId="9507"/>
    <cellStyle name="CC2 11 5 2" xfId="9508"/>
    <cellStyle name="CC2 11 6" xfId="9509"/>
    <cellStyle name="CC2 12" xfId="9510"/>
    <cellStyle name="CC2 12 2" xfId="9511"/>
    <cellStyle name="CC2 12 2 2" xfId="9512"/>
    <cellStyle name="CC2 12 3" xfId="9513"/>
    <cellStyle name="CC2 12 3 2" xfId="9514"/>
    <cellStyle name="CC2 12 4" xfId="9515"/>
    <cellStyle name="CC2 12 4 2" xfId="9516"/>
    <cellStyle name="CC2 12 5" xfId="9517"/>
    <cellStyle name="CC2 12 5 2" xfId="9518"/>
    <cellStyle name="CC2 12 6" xfId="9519"/>
    <cellStyle name="CC2 13" xfId="9520"/>
    <cellStyle name="CC2 13 2" xfId="9521"/>
    <cellStyle name="CC2 13 2 2" xfId="9522"/>
    <cellStyle name="CC2 13 3" xfId="9523"/>
    <cellStyle name="CC2 13 3 2" xfId="9524"/>
    <cellStyle name="CC2 13 4" xfId="9525"/>
    <cellStyle name="CC2 13 4 2" xfId="9526"/>
    <cellStyle name="CC2 13 5" xfId="9527"/>
    <cellStyle name="CC2 13 5 2" xfId="9528"/>
    <cellStyle name="CC2 13 6" xfId="9529"/>
    <cellStyle name="CC2 14" xfId="9530"/>
    <cellStyle name="CC2 14 2" xfId="9531"/>
    <cellStyle name="CC2 14 2 2" xfId="9532"/>
    <cellStyle name="CC2 14 3" xfId="9533"/>
    <cellStyle name="CC2 14 3 2" xfId="9534"/>
    <cellStyle name="CC2 14 4" xfId="9535"/>
    <cellStyle name="CC2 14 4 2" xfId="9536"/>
    <cellStyle name="CC2 14 5" xfId="9537"/>
    <cellStyle name="CC2 14 5 2" xfId="9538"/>
    <cellStyle name="CC2 14 6" xfId="9539"/>
    <cellStyle name="CC2 15" xfId="9540"/>
    <cellStyle name="CC2 15 2" xfId="9541"/>
    <cellStyle name="CC2 15 2 2" xfId="9542"/>
    <cellStyle name="CC2 15 3" xfId="9543"/>
    <cellStyle name="CC2 15 3 2" xfId="9544"/>
    <cellStyle name="CC2 15 4" xfId="9545"/>
    <cellStyle name="CC2 15 4 2" xfId="9546"/>
    <cellStyle name="CC2 15 5" xfId="9547"/>
    <cellStyle name="CC2 15 5 2" xfId="9548"/>
    <cellStyle name="CC2 15 6" xfId="9549"/>
    <cellStyle name="CC2 16" xfId="9550"/>
    <cellStyle name="CC2 16 2" xfId="9551"/>
    <cellStyle name="CC2 16 2 2" xfId="9552"/>
    <cellStyle name="CC2 16 3" xfId="9553"/>
    <cellStyle name="CC2 16 3 2" xfId="9554"/>
    <cellStyle name="CC2 16 4" xfId="9555"/>
    <cellStyle name="CC2 16 4 2" xfId="9556"/>
    <cellStyle name="CC2 16 5" xfId="9557"/>
    <cellStyle name="CC2 16 5 2" xfId="9558"/>
    <cellStyle name="CC2 16 6" xfId="9559"/>
    <cellStyle name="CC2 17" xfId="9560"/>
    <cellStyle name="CC2 17 2" xfId="9561"/>
    <cellStyle name="CC2 17 2 2" xfId="9562"/>
    <cellStyle name="CC2 17 3" xfId="9563"/>
    <cellStyle name="CC2 17 3 2" xfId="9564"/>
    <cellStyle name="CC2 17 4" xfId="9565"/>
    <cellStyle name="CC2 17 4 2" xfId="9566"/>
    <cellStyle name="CC2 17 5" xfId="9567"/>
    <cellStyle name="CC2 17 5 2" xfId="9568"/>
    <cellStyle name="CC2 17 6" xfId="9569"/>
    <cellStyle name="CC2 18" xfId="9570"/>
    <cellStyle name="CC2 18 2" xfId="9571"/>
    <cellStyle name="CC2 18 2 2" xfId="9572"/>
    <cellStyle name="CC2 18 3" xfId="9573"/>
    <cellStyle name="CC2 18 3 2" xfId="9574"/>
    <cellStyle name="CC2 18 4" xfId="9575"/>
    <cellStyle name="CC2 18 4 2" xfId="9576"/>
    <cellStyle name="CC2 18 5" xfId="9577"/>
    <cellStyle name="CC2 18 5 2" xfId="9578"/>
    <cellStyle name="CC2 18 6" xfId="9579"/>
    <cellStyle name="CC2 19" xfId="9580"/>
    <cellStyle name="CC2 19 2" xfId="9581"/>
    <cellStyle name="CC2 19 2 2" xfId="9582"/>
    <cellStyle name="CC2 19 3" xfId="9583"/>
    <cellStyle name="CC2 19 3 2" xfId="9584"/>
    <cellStyle name="CC2 19 4" xfId="9585"/>
    <cellStyle name="CC2 19 4 2" xfId="9586"/>
    <cellStyle name="CC2 19 5" xfId="9587"/>
    <cellStyle name="CC2 19 5 2" xfId="9588"/>
    <cellStyle name="CC2 19 6" xfId="9589"/>
    <cellStyle name="CC2 2" xfId="9590"/>
    <cellStyle name="CC2 2 2" xfId="9591"/>
    <cellStyle name="CC2 2 2 2" xfId="9592"/>
    <cellStyle name="CC2 2 3" xfId="9593"/>
    <cellStyle name="CC2 2 3 2" xfId="9594"/>
    <cellStyle name="CC2 2 4" xfId="9595"/>
    <cellStyle name="CC2 2 4 2" xfId="9596"/>
    <cellStyle name="CC2 2 5" xfId="9597"/>
    <cellStyle name="CC2 2 5 2" xfId="9598"/>
    <cellStyle name="CC2 20" xfId="9599"/>
    <cellStyle name="CC2 20 2" xfId="9600"/>
    <cellStyle name="CC2 20 2 2" xfId="9601"/>
    <cellStyle name="CC2 20 3" xfId="9602"/>
    <cellStyle name="CC2 20 3 2" xfId="9603"/>
    <cellStyle name="CC2 20 4" xfId="9604"/>
    <cellStyle name="CC2 20 4 2" xfId="9605"/>
    <cellStyle name="CC2 20 5" xfId="9606"/>
    <cellStyle name="CC2 20 5 2" xfId="9607"/>
    <cellStyle name="CC2 20 6" xfId="9608"/>
    <cellStyle name="CC2 21" xfId="9609"/>
    <cellStyle name="CC2 21 2" xfId="9610"/>
    <cellStyle name="CC2 21 2 2" xfId="9611"/>
    <cellStyle name="CC2 21 3" xfId="9612"/>
    <cellStyle name="CC2 21 3 2" xfId="9613"/>
    <cellStyle name="CC2 21 4" xfId="9614"/>
    <cellStyle name="CC2 21 4 2" xfId="9615"/>
    <cellStyle name="CC2 21 5" xfId="9616"/>
    <cellStyle name="CC2 21 5 2" xfId="9617"/>
    <cellStyle name="CC2 21 6" xfId="9618"/>
    <cellStyle name="CC2 22" xfId="9619"/>
    <cellStyle name="CC2 22 2" xfId="9620"/>
    <cellStyle name="CC2 22 2 2" xfId="9621"/>
    <cellStyle name="CC2 22 3" xfId="9622"/>
    <cellStyle name="CC2 22 3 2" xfId="9623"/>
    <cellStyle name="CC2 22 4" xfId="9624"/>
    <cellStyle name="CC2 22 4 2" xfId="9625"/>
    <cellStyle name="CC2 22 5" xfId="9626"/>
    <cellStyle name="CC2 22 5 2" xfId="9627"/>
    <cellStyle name="CC2 22 6" xfId="9628"/>
    <cellStyle name="CC2 23" xfId="9629"/>
    <cellStyle name="CC2 23 2" xfId="9630"/>
    <cellStyle name="CC2 23 2 2" xfId="9631"/>
    <cellStyle name="CC2 23 3" xfId="9632"/>
    <cellStyle name="CC2 23 3 2" xfId="9633"/>
    <cellStyle name="CC2 23 4" xfId="9634"/>
    <cellStyle name="CC2 23 4 2" xfId="9635"/>
    <cellStyle name="CC2 23 5" xfId="9636"/>
    <cellStyle name="CC2 23 5 2" xfId="9637"/>
    <cellStyle name="CC2 23 6" xfId="9638"/>
    <cellStyle name="CC2 24" xfId="9639"/>
    <cellStyle name="CC2 24 2" xfId="9640"/>
    <cellStyle name="CC2 24 2 2" xfId="9641"/>
    <cellStyle name="CC2 24 3" xfId="9642"/>
    <cellStyle name="CC2 24 3 2" xfId="9643"/>
    <cellStyle name="CC2 24 4" xfId="9644"/>
    <cellStyle name="CC2 24 4 2" xfId="9645"/>
    <cellStyle name="CC2 24 5" xfId="9646"/>
    <cellStyle name="CC2 24 5 2" xfId="9647"/>
    <cellStyle name="CC2 24 6" xfId="9648"/>
    <cellStyle name="CC2 25" xfId="9649"/>
    <cellStyle name="CC2 25 2" xfId="9650"/>
    <cellStyle name="CC2 25 2 2" xfId="9651"/>
    <cellStyle name="CC2 25 3" xfId="9652"/>
    <cellStyle name="CC2 25 3 2" xfId="9653"/>
    <cellStyle name="CC2 25 4" xfId="9654"/>
    <cellStyle name="CC2 25 4 2" xfId="9655"/>
    <cellStyle name="CC2 25 5" xfId="9656"/>
    <cellStyle name="CC2 25 5 2" xfId="9657"/>
    <cellStyle name="CC2 25 6" xfId="9658"/>
    <cellStyle name="CC2 26" xfId="9659"/>
    <cellStyle name="CC2 26 2" xfId="9660"/>
    <cellStyle name="CC2 26 2 2" xfId="9661"/>
    <cellStyle name="CC2 26 3" xfId="9662"/>
    <cellStyle name="CC2 26 3 2" xfId="9663"/>
    <cellStyle name="CC2 26 4" xfId="9664"/>
    <cellStyle name="CC2 26 4 2" xfId="9665"/>
    <cellStyle name="CC2 26 5" xfId="9666"/>
    <cellStyle name="CC2 26 5 2" xfId="9667"/>
    <cellStyle name="CC2 26 6" xfId="9668"/>
    <cellStyle name="CC2 27" xfId="9669"/>
    <cellStyle name="CC2 27 2" xfId="9670"/>
    <cellStyle name="CC2 27 2 2" xfId="9671"/>
    <cellStyle name="CC2 27 3" xfId="9672"/>
    <cellStyle name="CC2 27 3 2" xfId="9673"/>
    <cellStyle name="CC2 27 4" xfId="9674"/>
    <cellStyle name="CC2 27 4 2" xfId="9675"/>
    <cellStyle name="CC2 27 5" xfId="9676"/>
    <cellStyle name="CC2 27 5 2" xfId="9677"/>
    <cellStyle name="CC2 27 6" xfId="9678"/>
    <cellStyle name="CC2 28" xfId="9679"/>
    <cellStyle name="CC2 28 2" xfId="9680"/>
    <cellStyle name="CC2 28 2 2" xfId="9681"/>
    <cellStyle name="CC2 28 3" xfId="9682"/>
    <cellStyle name="CC2 28 3 2" xfId="9683"/>
    <cellStyle name="CC2 28 4" xfId="9684"/>
    <cellStyle name="CC2 28 4 2" xfId="9685"/>
    <cellStyle name="CC2 28 5" xfId="9686"/>
    <cellStyle name="CC2 28 5 2" xfId="9687"/>
    <cellStyle name="CC2 28 6" xfId="9688"/>
    <cellStyle name="CC2 29" xfId="9689"/>
    <cellStyle name="CC2 29 2" xfId="9690"/>
    <cellStyle name="CC2 29 2 2" xfId="9691"/>
    <cellStyle name="CC2 29 3" xfId="9692"/>
    <cellStyle name="CC2 29 3 2" xfId="9693"/>
    <cellStyle name="CC2 29 4" xfId="9694"/>
    <cellStyle name="CC2 29 4 2" xfId="9695"/>
    <cellStyle name="CC2 29 5" xfId="9696"/>
    <cellStyle name="CC2 29 5 2" xfId="9697"/>
    <cellStyle name="CC2 29 6" xfId="9698"/>
    <cellStyle name="CC2 3" xfId="9699"/>
    <cellStyle name="CC2 3 2" xfId="9700"/>
    <cellStyle name="CC2 3 2 2" xfId="9701"/>
    <cellStyle name="CC2 3 3" xfId="9702"/>
    <cellStyle name="CC2 3 3 2" xfId="9703"/>
    <cellStyle name="CC2 3 4" xfId="9704"/>
    <cellStyle name="CC2 3 4 2" xfId="9705"/>
    <cellStyle name="CC2 3 5" xfId="9706"/>
    <cellStyle name="CC2 3 5 2" xfId="9707"/>
    <cellStyle name="CC2 3 6" xfId="9708"/>
    <cellStyle name="CC2 30" xfId="9709"/>
    <cellStyle name="CC2 30 2" xfId="9710"/>
    <cellStyle name="CC2 30 2 2" xfId="9711"/>
    <cellStyle name="CC2 30 3" xfId="9712"/>
    <cellStyle name="CC2 30 3 2" xfId="9713"/>
    <cellStyle name="CC2 30 4" xfId="9714"/>
    <cellStyle name="CC2 30 4 2" xfId="9715"/>
    <cellStyle name="CC2 30 5" xfId="9716"/>
    <cellStyle name="CC2 30 5 2" xfId="9717"/>
    <cellStyle name="CC2 30 6" xfId="9718"/>
    <cellStyle name="CC2 31" xfId="9719"/>
    <cellStyle name="CC2 31 2" xfId="9720"/>
    <cellStyle name="CC2 31 2 2" xfId="9721"/>
    <cellStyle name="CC2 31 3" xfId="9722"/>
    <cellStyle name="CC2 31 3 2" xfId="9723"/>
    <cellStyle name="CC2 31 4" xfId="9724"/>
    <cellStyle name="CC2 31 4 2" xfId="9725"/>
    <cellStyle name="CC2 31 5" xfId="9726"/>
    <cellStyle name="CC2 31 5 2" xfId="9727"/>
    <cellStyle name="CC2 31 6" xfId="9728"/>
    <cellStyle name="CC2 32" xfId="9729"/>
    <cellStyle name="CC2 32 2" xfId="9730"/>
    <cellStyle name="CC2 32 2 2" xfId="9731"/>
    <cellStyle name="CC2 32 3" xfId="9732"/>
    <cellStyle name="CC2 32 3 2" xfId="9733"/>
    <cellStyle name="CC2 32 4" xfId="9734"/>
    <cellStyle name="CC2 32 4 2" xfId="9735"/>
    <cellStyle name="CC2 32 5" xfId="9736"/>
    <cellStyle name="CC2 32 5 2" xfId="9737"/>
    <cellStyle name="CC2 32 6" xfId="9738"/>
    <cellStyle name="CC2 33" xfId="9739"/>
    <cellStyle name="CC2 33 2" xfId="9740"/>
    <cellStyle name="CC2 33 2 2" xfId="9741"/>
    <cellStyle name="CC2 33 3" xfId="9742"/>
    <cellStyle name="CC2 33 3 2" xfId="9743"/>
    <cellStyle name="CC2 33 4" xfId="9744"/>
    <cellStyle name="CC2 33 4 2" xfId="9745"/>
    <cellStyle name="CC2 33 5" xfId="9746"/>
    <cellStyle name="CC2 33 5 2" xfId="9747"/>
    <cellStyle name="CC2 33 6" xfId="9748"/>
    <cellStyle name="CC2 34" xfId="9749"/>
    <cellStyle name="CC2 34 2" xfId="9750"/>
    <cellStyle name="CC2 34 2 2" xfId="9751"/>
    <cellStyle name="CC2 34 3" xfId="9752"/>
    <cellStyle name="CC2 34 3 2" xfId="9753"/>
    <cellStyle name="CC2 34 4" xfId="9754"/>
    <cellStyle name="CC2 34 4 2" xfId="9755"/>
    <cellStyle name="CC2 34 5" xfId="9756"/>
    <cellStyle name="CC2 34 5 2" xfId="9757"/>
    <cellStyle name="CC2 34 6" xfId="9758"/>
    <cellStyle name="CC2 35" xfId="9759"/>
    <cellStyle name="CC2 35 2" xfId="9760"/>
    <cellStyle name="CC2 35 2 2" xfId="9761"/>
    <cellStyle name="CC2 35 3" xfId="9762"/>
    <cellStyle name="CC2 35 3 2" xfId="9763"/>
    <cellStyle name="CC2 35 4" xfId="9764"/>
    <cellStyle name="CC2 35 4 2" xfId="9765"/>
    <cellStyle name="CC2 35 5" xfId="9766"/>
    <cellStyle name="CC2 35 5 2" xfId="9767"/>
    <cellStyle name="CC2 35 6" xfId="9768"/>
    <cellStyle name="CC2 36" xfId="9769"/>
    <cellStyle name="CC2 36 2" xfId="9770"/>
    <cellStyle name="CC2 36 2 2" xfId="9771"/>
    <cellStyle name="CC2 36 3" xfId="9772"/>
    <cellStyle name="CC2 36 3 2" xfId="9773"/>
    <cellStyle name="CC2 36 4" xfId="9774"/>
    <cellStyle name="CC2 36 4 2" xfId="9775"/>
    <cellStyle name="CC2 36 5" xfId="9776"/>
    <cellStyle name="CC2 36 5 2" xfId="9777"/>
    <cellStyle name="CC2 36 6" xfId="9778"/>
    <cellStyle name="CC2 37" xfId="9779"/>
    <cellStyle name="CC2 37 2" xfId="9780"/>
    <cellStyle name="CC2 37 2 2" xfId="9781"/>
    <cellStyle name="CC2 37 3" xfId="9782"/>
    <cellStyle name="CC2 37 3 2" xfId="9783"/>
    <cellStyle name="CC2 37 4" xfId="9784"/>
    <cellStyle name="CC2 37 4 2" xfId="9785"/>
    <cellStyle name="CC2 37 5" xfId="9786"/>
    <cellStyle name="CC2 37 5 2" xfId="9787"/>
    <cellStyle name="CC2 37 6" xfId="9788"/>
    <cellStyle name="CC2 38" xfId="9789"/>
    <cellStyle name="CC2 38 2" xfId="9790"/>
    <cellStyle name="CC2 38 2 2" xfId="9791"/>
    <cellStyle name="CC2 38 3" xfId="9792"/>
    <cellStyle name="CC2 38 3 2" xfId="9793"/>
    <cellStyle name="CC2 38 4" xfId="9794"/>
    <cellStyle name="CC2 38 4 2" xfId="9795"/>
    <cellStyle name="CC2 38 5" xfId="9796"/>
    <cellStyle name="CC2 38 5 2" xfId="9797"/>
    <cellStyle name="CC2 38 6" xfId="9798"/>
    <cellStyle name="CC2 39" xfId="9799"/>
    <cellStyle name="CC2 39 2" xfId="9800"/>
    <cellStyle name="CC2 39 2 2" xfId="9801"/>
    <cellStyle name="CC2 39 3" xfId="9802"/>
    <cellStyle name="CC2 39 3 2" xfId="9803"/>
    <cellStyle name="CC2 39 4" xfId="9804"/>
    <cellStyle name="CC2 39 4 2" xfId="9805"/>
    <cellStyle name="CC2 39 5" xfId="9806"/>
    <cellStyle name="CC2 39 5 2" xfId="9807"/>
    <cellStyle name="CC2 39 6" xfId="9808"/>
    <cellStyle name="CC2 4" xfId="9809"/>
    <cellStyle name="CC2 4 2" xfId="9810"/>
    <cellStyle name="CC2 4 2 2" xfId="9811"/>
    <cellStyle name="CC2 4 3" xfId="9812"/>
    <cellStyle name="CC2 4 3 2" xfId="9813"/>
    <cellStyle name="CC2 4 4" xfId="9814"/>
    <cellStyle name="CC2 4 4 2" xfId="9815"/>
    <cellStyle name="CC2 4 5" xfId="9816"/>
    <cellStyle name="CC2 4 5 2" xfId="9817"/>
    <cellStyle name="CC2 4 6" xfId="9818"/>
    <cellStyle name="CC2 40" xfId="9819"/>
    <cellStyle name="CC2 40 2" xfId="9820"/>
    <cellStyle name="CC2 40 2 2" xfId="9821"/>
    <cellStyle name="CC2 40 3" xfId="9822"/>
    <cellStyle name="CC2 40 3 2" xfId="9823"/>
    <cellStyle name="CC2 40 4" xfId="9824"/>
    <cellStyle name="CC2 40 4 2" xfId="9825"/>
    <cellStyle name="CC2 40 5" xfId="9826"/>
    <cellStyle name="CC2 40 5 2" xfId="9827"/>
    <cellStyle name="CC2 40 6" xfId="9828"/>
    <cellStyle name="CC2 41" xfId="9829"/>
    <cellStyle name="CC2 41 2" xfId="9830"/>
    <cellStyle name="CC2 41 2 2" xfId="9831"/>
    <cellStyle name="CC2 41 3" xfId="9832"/>
    <cellStyle name="CC2 41 3 2" xfId="9833"/>
    <cellStyle name="CC2 41 4" xfId="9834"/>
    <cellStyle name="CC2 41 4 2" xfId="9835"/>
    <cellStyle name="CC2 41 5" xfId="9836"/>
    <cellStyle name="CC2 41 5 2" xfId="9837"/>
    <cellStyle name="CC2 41 6" xfId="9838"/>
    <cellStyle name="CC2 42" xfId="9839"/>
    <cellStyle name="CC2 42 2" xfId="9840"/>
    <cellStyle name="CC2 42 2 2" xfId="9841"/>
    <cellStyle name="CC2 42 3" xfId="9842"/>
    <cellStyle name="CC2 42 3 2" xfId="9843"/>
    <cellStyle name="CC2 42 4" xfId="9844"/>
    <cellStyle name="CC2 42 4 2" xfId="9845"/>
    <cellStyle name="CC2 42 5" xfId="9846"/>
    <cellStyle name="CC2 42 5 2" xfId="9847"/>
    <cellStyle name="CC2 42 6" xfId="9848"/>
    <cellStyle name="CC2 43" xfId="9849"/>
    <cellStyle name="CC2 43 2" xfId="9850"/>
    <cellStyle name="CC2 43 2 2" xfId="9851"/>
    <cellStyle name="CC2 43 3" xfId="9852"/>
    <cellStyle name="CC2 43 3 2" xfId="9853"/>
    <cellStyle name="CC2 43 4" xfId="9854"/>
    <cellStyle name="CC2 43 4 2" xfId="9855"/>
    <cellStyle name="CC2 43 5" xfId="9856"/>
    <cellStyle name="CC2 43 5 2" xfId="9857"/>
    <cellStyle name="CC2 43 6" xfId="9858"/>
    <cellStyle name="CC2 44" xfId="9859"/>
    <cellStyle name="CC2 44 2" xfId="9860"/>
    <cellStyle name="CC2 44 2 2" xfId="9861"/>
    <cellStyle name="CC2 44 3" xfId="9862"/>
    <cellStyle name="CC2 44 3 2" xfId="9863"/>
    <cellStyle name="CC2 44 4" xfId="9864"/>
    <cellStyle name="CC2 44 4 2" xfId="9865"/>
    <cellStyle name="CC2 44 5" xfId="9866"/>
    <cellStyle name="CC2 44 5 2" xfId="9867"/>
    <cellStyle name="CC2 44 6" xfId="9868"/>
    <cellStyle name="CC2 45" xfId="9869"/>
    <cellStyle name="CC2 45 2" xfId="9870"/>
    <cellStyle name="CC2 45 2 2" xfId="9871"/>
    <cellStyle name="CC2 45 3" xfId="9872"/>
    <cellStyle name="CC2 45 3 2" xfId="9873"/>
    <cellStyle name="CC2 45 4" xfId="9874"/>
    <cellStyle name="CC2 45 4 2" xfId="9875"/>
    <cellStyle name="CC2 45 5" xfId="9876"/>
    <cellStyle name="CC2 45 5 2" xfId="9877"/>
    <cellStyle name="CC2 45 6" xfId="9878"/>
    <cellStyle name="CC2 46" xfId="9879"/>
    <cellStyle name="CC2 46 2" xfId="9880"/>
    <cellStyle name="CC2 46 2 2" xfId="9881"/>
    <cellStyle name="CC2 46 3" xfId="9882"/>
    <cellStyle name="CC2 46 3 2" xfId="9883"/>
    <cellStyle name="CC2 46 4" xfId="9884"/>
    <cellStyle name="CC2 46 4 2" xfId="9885"/>
    <cellStyle name="CC2 46 5" xfId="9886"/>
    <cellStyle name="CC2 46 5 2" xfId="9887"/>
    <cellStyle name="CC2 46 6" xfId="9888"/>
    <cellStyle name="CC2 47" xfId="9889"/>
    <cellStyle name="CC2 47 2" xfId="9890"/>
    <cellStyle name="CC2 47 2 2" xfId="9891"/>
    <cellStyle name="CC2 47 3" xfId="9892"/>
    <cellStyle name="CC2 47 3 2" xfId="9893"/>
    <cellStyle name="CC2 47 4" xfId="9894"/>
    <cellStyle name="CC2 47 4 2" xfId="9895"/>
    <cellStyle name="CC2 47 5" xfId="9896"/>
    <cellStyle name="CC2 47 5 2" xfId="9897"/>
    <cellStyle name="CC2 47 6" xfId="9898"/>
    <cellStyle name="CC2 48" xfId="9899"/>
    <cellStyle name="CC2 48 2" xfId="9900"/>
    <cellStyle name="CC2 48 2 2" xfId="9901"/>
    <cellStyle name="CC2 48 3" xfId="9902"/>
    <cellStyle name="CC2 48 3 2" xfId="9903"/>
    <cellStyle name="CC2 48 4" xfId="9904"/>
    <cellStyle name="CC2 48 4 2" xfId="9905"/>
    <cellStyle name="CC2 48 5" xfId="9906"/>
    <cellStyle name="CC2 48 5 2" xfId="9907"/>
    <cellStyle name="CC2 48 6" xfId="9908"/>
    <cellStyle name="CC2 49" xfId="9909"/>
    <cellStyle name="CC2 49 2" xfId="9910"/>
    <cellStyle name="CC2 49 2 2" xfId="9911"/>
    <cellStyle name="CC2 49 3" xfId="9912"/>
    <cellStyle name="CC2 49 3 2" xfId="9913"/>
    <cellStyle name="CC2 49 4" xfId="9914"/>
    <cellStyle name="CC2 49 4 2" xfId="9915"/>
    <cellStyle name="CC2 49 5" xfId="9916"/>
    <cellStyle name="CC2 49 5 2" xfId="9917"/>
    <cellStyle name="CC2 49 6" xfId="9918"/>
    <cellStyle name="CC2 5" xfId="9919"/>
    <cellStyle name="CC2 5 2" xfId="9920"/>
    <cellStyle name="CC2 5 2 2" xfId="9921"/>
    <cellStyle name="CC2 5 3" xfId="9922"/>
    <cellStyle name="CC2 5 3 2" xfId="9923"/>
    <cellStyle name="CC2 5 4" xfId="9924"/>
    <cellStyle name="CC2 5 4 2" xfId="9925"/>
    <cellStyle name="CC2 5 5" xfId="9926"/>
    <cellStyle name="CC2 5 5 2" xfId="9927"/>
    <cellStyle name="CC2 5 6" xfId="9928"/>
    <cellStyle name="CC2 50" xfId="9929"/>
    <cellStyle name="CC2 50 2" xfId="9930"/>
    <cellStyle name="CC2 50 2 2" xfId="9931"/>
    <cellStyle name="CC2 50 3" xfId="9932"/>
    <cellStyle name="CC2 50 3 2" xfId="9933"/>
    <cellStyle name="CC2 50 4" xfId="9934"/>
    <cellStyle name="CC2 50 4 2" xfId="9935"/>
    <cellStyle name="CC2 50 5" xfId="9936"/>
    <cellStyle name="CC2 50 5 2" xfId="9937"/>
    <cellStyle name="CC2 50 6" xfId="9938"/>
    <cellStyle name="CC2 51" xfId="9939"/>
    <cellStyle name="CC2 51 2" xfId="9940"/>
    <cellStyle name="CC2 51 2 2" xfId="9941"/>
    <cellStyle name="CC2 51 3" xfId="9942"/>
    <cellStyle name="CC2 51 3 2" xfId="9943"/>
    <cellStyle name="CC2 51 4" xfId="9944"/>
    <cellStyle name="CC2 51 4 2" xfId="9945"/>
    <cellStyle name="CC2 51 5" xfId="9946"/>
    <cellStyle name="CC2 51 5 2" xfId="9947"/>
    <cellStyle name="CC2 51 6" xfId="9948"/>
    <cellStyle name="CC2 52" xfId="9949"/>
    <cellStyle name="CC2 52 2" xfId="9950"/>
    <cellStyle name="CC2 52 2 2" xfId="9951"/>
    <cellStyle name="CC2 52 3" xfId="9952"/>
    <cellStyle name="CC2 52 3 2" xfId="9953"/>
    <cellStyle name="CC2 52 4" xfId="9954"/>
    <cellStyle name="CC2 52 4 2" xfId="9955"/>
    <cellStyle name="CC2 52 5" xfId="9956"/>
    <cellStyle name="CC2 52 5 2" xfId="9957"/>
    <cellStyle name="CC2 52 6" xfId="9958"/>
    <cellStyle name="CC2 53" xfId="9959"/>
    <cellStyle name="CC2 53 2" xfId="9960"/>
    <cellStyle name="CC2 53 2 2" xfId="9961"/>
    <cellStyle name="CC2 53 3" xfId="9962"/>
    <cellStyle name="CC2 53 3 2" xfId="9963"/>
    <cellStyle name="CC2 53 4" xfId="9964"/>
    <cellStyle name="CC2 53 4 2" xfId="9965"/>
    <cellStyle name="CC2 53 5" xfId="9966"/>
    <cellStyle name="CC2 53 5 2" xfId="9967"/>
    <cellStyle name="CC2 53 6" xfId="9968"/>
    <cellStyle name="CC2 54" xfId="9969"/>
    <cellStyle name="CC2 54 2" xfId="9970"/>
    <cellStyle name="CC2 54 2 2" xfId="9971"/>
    <cellStyle name="CC2 54 3" xfId="9972"/>
    <cellStyle name="CC2 54 3 2" xfId="9973"/>
    <cellStyle name="CC2 54 4" xfId="9974"/>
    <cellStyle name="CC2 54 4 2" xfId="9975"/>
    <cellStyle name="CC2 54 5" xfId="9976"/>
    <cellStyle name="CC2 54 5 2" xfId="9977"/>
    <cellStyle name="CC2 54 6" xfId="9978"/>
    <cellStyle name="CC2 55" xfId="9979"/>
    <cellStyle name="CC2 55 2" xfId="9980"/>
    <cellStyle name="CC2 55 2 2" xfId="9981"/>
    <cellStyle name="CC2 55 3" xfId="9982"/>
    <cellStyle name="CC2 55 3 2" xfId="9983"/>
    <cellStyle name="CC2 55 4" xfId="9984"/>
    <cellStyle name="CC2 55 4 2" xfId="9985"/>
    <cellStyle name="CC2 55 5" xfId="9986"/>
    <cellStyle name="CC2 55 5 2" xfId="9987"/>
    <cellStyle name="CC2 55 6" xfId="9988"/>
    <cellStyle name="CC2 56" xfId="9989"/>
    <cellStyle name="CC2 56 2" xfId="9990"/>
    <cellStyle name="CC2 56 2 2" xfId="9991"/>
    <cellStyle name="CC2 56 3" xfId="9992"/>
    <cellStyle name="CC2 56 3 2" xfId="9993"/>
    <cellStyle name="CC2 56 4" xfId="9994"/>
    <cellStyle name="CC2 56 4 2" xfId="9995"/>
    <cellStyle name="CC2 56 5" xfId="9996"/>
    <cellStyle name="CC2 56 5 2" xfId="9997"/>
    <cellStyle name="CC2 56 6" xfId="9998"/>
    <cellStyle name="CC2 57" xfId="9999"/>
    <cellStyle name="CC2 57 2" xfId="10000"/>
    <cellStyle name="CC2 57 2 2" xfId="10001"/>
    <cellStyle name="CC2 57 3" xfId="10002"/>
    <cellStyle name="CC2 57 3 2" xfId="10003"/>
    <cellStyle name="CC2 57 4" xfId="10004"/>
    <cellStyle name="CC2 57 4 2" xfId="10005"/>
    <cellStyle name="CC2 57 5" xfId="10006"/>
    <cellStyle name="CC2 57 5 2" xfId="10007"/>
    <cellStyle name="CC2 57 6" xfId="10008"/>
    <cellStyle name="CC2 58" xfId="10009"/>
    <cellStyle name="CC2 58 2" xfId="10010"/>
    <cellStyle name="CC2 58 2 2" xfId="10011"/>
    <cellStyle name="CC2 58 3" xfId="10012"/>
    <cellStyle name="CC2 58 3 2" xfId="10013"/>
    <cellStyle name="CC2 58 4" xfId="10014"/>
    <cellStyle name="CC2 58 4 2" xfId="10015"/>
    <cellStyle name="CC2 58 5" xfId="10016"/>
    <cellStyle name="CC2 58 5 2" xfId="10017"/>
    <cellStyle name="CC2 58 6" xfId="10018"/>
    <cellStyle name="CC2 59" xfId="10019"/>
    <cellStyle name="CC2 59 2" xfId="10020"/>
    <cellStyle name="CC2 59 2 2" xfId="10021"/>
    <cellStyle name="CC2 59 3" xfId="10022"/>
    <cellStyle name="CC2 59 3 2" xfId="10023"/>
    <cellStyle name="CC2 59 4" xfId="10024"/>
    <cellStyle name="CC2 59 4 2" xfId="10025"/>
    <cellStyle name="CC2 59 5" xfId="10026"/>
    <cellStyle name="CC2 59 5 2" xfId="10027"/>
    <cellStyle name="CC2 59 6" xfId="10028"/>
    <cellStyle name="CC2 6" xfId="10029"/>
    <cellStyle name="CC2 6 2" xfId="10030"/>
    <cellStyle name="CC2 6 2 2" xfId="10031"/>
    <cellStyle name="CC2 6 3" xfId="10032"/>
    <cellStyle name="CC2 6 3 2" xfId="10033"/>
    <cellStyle name="CC2 6 4" xfId="10034"/>
    <cellStyle name="CC2 6 4 2" xfId="10035"/>
    <cellStyle name="CC2 6 5" xfId="10036"/>
    <cellStyle name="CC2 6 5 2" xfId="10037"/>
    <cellStyle name="CC2 6 6" xfId="10038"/>
    <cellStyle name="CC2 60" xfId="10039"/>
    <cellStyle name="CC2 60 2" xfId="10040"/>
    <cellStyle name="CC2 60 2 2" xfId="10041"/>
    <cellStyle name="CC2 60 3" xfId="10042"/>
    <cellStyle name="CC2 60 3 2" xfId="10043"/>
    <cellStyle name="CC2 60 4" xfId="10044"/>
    <cellStyle name="CC2 60 4 2" xfId="10045"/>
    <cellStyle name="CC2 60 5" xfId="10046"/>
    <cellStyle name="CC2 60 5 2" xfId="10047"/>
    <cellStyle name="CC2 60 6" xfId="10048"/>
    <cellStyle name="CC2 61" xfId="10049"/>
    <cellStyle name="CC2 61 2" xfId="10050"/>
    <cellStyle name="CC2 61 2 2" xfId="10051"/>
    <cellStyle name="CC2 61 3" xfId="10052"/>
    <cellStyle name="CC2 61 3 2" xfId="10053"/>
    <cellStyle name="CC2 61 4" xfId="10054"/>
    <cellStyle name="CC2 61 4 2" xfId="10055"/>
    <cellStyle name="CC2 61 5" xfId="10056"/>
    <cellStyle name="CC2 61 5 2" xfId="10057"/>
    <cellStyle name="CC2 61 6" xfId="10058"/>
    <cellStyle name="CC2 62" xfId="10059"/>
    <cellStyle name="CC2 62 2" xfId="10060"/>
    <cellStyle name="CC2 62 2 2" xfId="10061"/>
    <cellStyle name="CC2 62 3" xfId="10062"/>
    <cellStyle name="CC2 62 3 2" xfId="10063"/>
    <cellStyle name="CC2 62 4" xfId="10064"/>
    <cellStyle name="CC2 62 4 2" xfId="10065"/>
    <cellStyle name="CC2 62 5" xfId="10066"/>
    <cellStyle name="CC2 62 5 2" xfId="10067"/>
    <cellStyle name="CC2 62 6" xfId="10068"/>
    <cellStyle name="CC2 63" xfId="10069"/>
    <cellStyle name="CC2 63 2" xfId="10070"/>
    <cellStyle name="CC2 63 2 2" xfId="10071"/>
    <cellStyle name="CC2 63 3" xfId="10072"/>
    <cellStyle name="CC2 63 3 2" xfId="10073"/>
    <cellStyle name="CC2 63 4" xfId="10074"/>
    <cellStyle name="CC2 63 4 2" xfId="10075"/>
    <cellStyle name="CC2 63 5" xfId="10076"/>
    <cellStyle name="CC2 63 5 2" xfId="10077"/>
    <cellStyle name="CC2 63 6" xfId="10078"/>
    <cellStyle name="CC2 64" xfId="10079"/>
    <cellStyle name="CC2 64 2" xfId="10080"/>
    <cellStyle name="CC2 64 2 2" xfId="10081"/>
    <cellStyle name="CC2 64 3" xfId="10082"/>
    <cellStyle name="CC2 64 3 2" xfId="10083"/>
    <cellStyle name="CC2 64 4" xfId="10084"/>
    <cellStyle name="CC2 64 4 2" xfId="10085"/>
    <cellStyle name="CC2 64 5" xfId="10086"/>
    <cellStyle name="CC2 64 5 2" xfId="10087"/>
    <cellStyle name="CC2 64 6" xfId="10088"/>
    <cellStyle name="CC2 65" xfId="10089"/>
    <cellStyle name="CC2 65 2" xfId="10090"/>
    <cellStyle name="CC2 65 2 2" xfId="10091"/>
    <cellStyle name="CC2 65 3" xfId="10092"/>
    <cellStyle name="CC2 65 3 2" xfId="10093"/>
    <cellStyle name="CC2 65 4" xfId="10094"/>
    <cellStyle name="CC2 65 4 2" xfId="10095"/>
    <cellStyle name="CC2 65 5" xfId="10096"/>
    <cellStyle name="CC2 65 5 2" xfId="10097"/>
    <cellStyle name="CC2 65 6" xfId="10098"/>
    <cellStyle name="CC2 66" xfId="10099"/>
    <cellStyle name="CC2 66 2" xfId="10100"/>
    <cellStyle name="CC2 66 2 2" xfId="10101"/>
    <cellStyle name="CC2 66 3" xfId="10102"/>
    <cellStyle name="CC2 66 3 2" xfId="10103"/>
    <cellStyle name="CC2 66 4" xfId="10104"/>
    <cellStyle name="CC2 66 4 2" xfId="10105"/>
    <cellStyle name="CC2 66 5" xfId="10106"/>
    <cellStyle name="CC2 66 5 2" xfId="10107"/>
    <cellStyle name="CC2 66 6" xfId="10108"/>
    <cellStyle name="CC2 67" xfId="10109"/>
    <cellStyle name="CC2 67 2" xfId="10110"/>
    <cellStyle name="CC2 67 2 2" xfId="10111"/>
    <cellStyle name="CC2 67 3" xfId="10112"/>
    <cellStyle name="CC2 67 3 2" xfId="10113"/>
    <cellStyle name="CC2 67 4" xfId="10114"/>
    <cellStyle name="CC2 67 4 2" xfId="10115"/>
    <cellStyle name="CC2 67 5" xfId="10116"/>
    <cellStyle name="CC2 67 5 2" xfId="10117"/>
    <cellStyle name="CC2 67 6" xfId="10118"/>
    <cellStyle name="CC2 68" xfId="10119"/>
    <cellStyle name="CC2 68 2" xfId="10120"/>
    <cellStyle name="CC2 68 2 2" xfId="10121"/>
    <cellStyle name="CC2 68 3" xfId="10122"/>
    <cellStyle name="CC2 68 3 2" xfId="10123"/>
    <cellStyle name="CC2 68 4" xfId="10124"/>
    <cellStyle name="CC2 68 4 2" xfId="10125"/>
    <cellStyle name="CC2 68 5" xfId="10126"/>
    <cellStyle name="CC2 68 5 2" xfId="10127"/>
    <cellStyle name="CC2 68 6" xfId="10128"/>
    <cellStyle name="CC2 69" xfId="10129"/>
    <cellStyle name="CC2 69 2" xfId="10130"/>
    <cellStyle name="CC2 69 2 2" xfId="10131"/>
    <cellStyle name="CC2 69 3" xfId="10132"/>
    <cellStyle name="CC2 69 3 2" xfId="10133"/>
    <cellStyle name="CC2 69 4" xfId="10134"/>
    <cellStyle name="CC2 69 4 2" xfId="10135"/>
    <cellStyle name="CC2 69 5" xfId="10136"/>
    <cellStyle name="CC2 69 5 2" xfId="10137"/>
    <cellStyle name="CC2 69 6" xfId="10138"/>
    <cellStyle name="CC2 7" xfId="10139"/>
    <cellStyle name="CC2 7 2" xfId="10140"/>
    <cellStyle name="CC2 7 2 2" xfId="10141"/>
    <cellStyle name="CC2 7 3" xfId="10142"/>
    <cellStyle name="CC2 7 3 2" xfId="10143"/>
    <cellStyle name="CC2 7 4" xfId="10144"/>
    <cellStyle name="CC2 7 4 2" xfId="10145"/>
    <cellStyle name="CC2 7 5" xfId="10146"/>
    <cellStyle name="CC2 7 5 2" xfId="10147"/>
    <cellStyle name="CC2 7 6" xfId="10148"/>
    <cellStyle name="CC2 8" xfId="10149"/>
    <cellStyle name="CC2 8 2" xfId="10150"/>
    <cellStyle name="CC2 8 2 2" xfId="10151"/>
    <cellStyle name="CC2 8 3" xfId="10152"/>
    <cellStyle name="CC2 8 3 2" xfId="10153"/>
    <cellStyle name="CC2 8 4" xfId="10154"/>
    <cellStyle name="CC2 8 4 2" xfId="10155"/>
    <cellStyle name="CC2 8 5" xfId="10156"/>
    <cellStyle name="CC2 8 5 2" xfId="10157"/>
    <cellStyle name="CC2 8 6" xfId="10158"/>
    <cellStyle name="CC2 9" xfId="10159"/>
    <cellStyle name="CC2 9 2" xfId="10160"/>
    <cellStyle name="CC2 9 2 2" xfId="10161"/>
    <cellStyle name="CC2 9 3" xfId="10162"/>
    <cellStyle name="CC2 9 3 2" xfId="10163"/>
    <cellStyle name="CC2 9 4" xfId="10164"/>
    <cellStyle name="CC2 9 4 2" xfId="10165"/>
    <cellStyle name="CC2 9 5" xfId="10166"/>
    <cellStyle name="CC2 9 5 2" xfId="10167"/>
    <cellStyle name="CC2 9 6" xfId="10168"/>
    <cellStyle name="Centered Heading" xfId="10169"/>
    <cellStyle name="Cerrency_Sheet2_XANGDAU" xfId="543"/>
    <cellStyle name="chchuyen" xfId="544"/>
    <cellStyle name="chchuyen 10" xfId="10170"/>
    <cellStyle name="chchuyen 10 2" xfId="10171"/>
    <cellStyle name="chchuyen 10 2 2" xfId="10172"/>
    <cellStyle name="chchuyen 10 3" xfId="10173"/>
    <cellStyle name="chchuyen 10 3 2" xfId="10174"/>
    <cellStyle name="chchuyen 10 4" xfId="10175"/>
    <cellStyle name="chchuyen 10 4 2" xfId="10176"/>
    <cellStyle name="chchuyen 10 5" xfId="10177"/>
    <cellStyle name="chchuyen 10 5 2" xfId="10178"/>
    <cellStyle name="chchuyen 10 6" xfId="10179"/>
    <cellStyle name="chchuyen 11" xfId="10180"/>
    <cellStyle name="chchuyen 11 2" xfId="10181"/>
    <cellStyle name="chchuyen 11 2 2" xfId="10182"/>
    <cellStyle name="chchuyen 11 3" xfId="10183"/>
    <cellStyle name="chchuyen 11 3 2" xfId="10184"/>
    <cellStyle name="chchuyen 11 4" xfId="10185"/>
    <cellStyle name="chchuyen 11 4 2" xfId="10186"/>
    <cellStyle name="chchuyen 11 5" xfId="10187"/>
    <cellStyle name="chchuyen 11 5 2" xfId="10188"/>
    <cellStyle name="chchuyen 11 6" xfId="10189"/>
    <cellStyle name="chchuyen 12" xfId="10190"/>
    <cellStyle name="chchuyen 12 2" xfId="10191"/>
    <cellStyle name="chchuyen 12 2 2" xfId="10192"/>
    <cellStyle name="chchuyen 12 3" xfId="10193"/>
    <cellStyle name="chchuyen 12 3 2" xfId="10194"/>
    <cellStyle name="chchuyen 12 4" xfId="10195"/>
    <cellStyle name="chchuyen 12 4 2" xfId="10196"/>
    <cellStyle name="chchuyen 12 5" xfId="10197"/>
    <cellStyle name="chchuyen 12 5 2" xfId="10198"/>
    <cellStyle name="chchuyen 12 6" xfId="10199"/>
    <cellStyle name="chchuyen 13" xfId="10200"/>
    <cellStyle name="chchuyen 13 2" xfId="10201"/>
    <cellStyle name="chchuyen 13 2 2" xfId="10202"/>
    <cellStyle name="chchuyen 13 3" xfId="10203"/>
    <cellStyle name="chchuyen 13 3 2" xfId="10204"/>
    <cellStyle name="chchuyen 13 4" xfId="10205"/>
    <cellStyle name="chchuyen 13 4 2" xfId="10206"/>
    <cellStyle name="chchuyen 13 5" xfId="10207"/>
    <cellStyle name="chchuyen 13 5 2" xfId="10208"/>
    <cellStyle name="chchuyen 13 6" xfId="10209"/>
    <cellStyle name="chchuyen 14" xfId="10210"/>
    <cellStyle name="chchuyen 14 2" xfId="10211"/>
    <cellStyle name="chchuyen 14 2 2" xfId="10212"/>
    <cellStyle name="chchuyen 14 3" xfId="10213"/>
    <cellStyle name="chchuyen 14 3 2" xfId="10214"/>
    <cellStyle name="chchuyen 14 4" xfId="10215"/>
    <cellStyle name="chchuyen 14 4 2" xfId="10216"/>
    <cellStyle name="chchuyen 14 5" xfId="10217"/>
    <cellStyle name="chchuyen 14 5 2" xfId="10218"/>
    <cellStyle name="chchuyen 14 6" xfId="10219"/>
    <cellStyle name="chchuyen 15" xfId="10220"/>
    <cellStyle name="chchuyen 15 2" xfId="10221"/>
    <cellStyle name="chchuyen 15 2 2" xfId="10222"/>
    <cellStyle name="chchuyen 15 3" xfId="10223"/>
    <cellStyle name="chchuyen 15 3 2" xfId="10224"/>
    <cellStyle name="chchuyen 15 4" xfId="10225"/>
    <cellStyle name="chchuyen 15 4 2" xfId="10226"/>
    <cellStyle name="chchuyen 15 5" xfId="10227"/>
    <cellStyle name="chchuyen 15 5 2" xfId="10228"/>
    <cellStyle name="chchuyen 15 6" xfId="10229"/>
    <cellStyle name="chchuyen 16" xfId="10230"/>
    <cellStyle name="chchuyen 16 2" xfId="10231"/>
    <cellStyle name="chchuyen 16 2 2" xfId="10232"/>
    <cellStyle name="chchuyen 16 3" xfId="10233"/>
    <cellStyle name="chchuyen 16 3 2" xfId="10234"/>
    <cellStyle name="chchuyen 16 4" xfId="10235"/>
    <cellStyle name="chchuyen 16 4 2" xfId="10236"/>
    <cellStyle name="chchuyen 16 5" xfId="10237"/>
    <cellStyle name="chchuyen 16 5 2" xfId="10238"/>
    <cellStyle name="chchuyen 16 6" xfId="10239"/>
    <cellStyle name="chchuyen 17" xfId="10240"/>
    <cellStyle name="chchuyen 17 2" xfId="10241"/>
    <cellStyle name="chchuyen 17 2 2" xfId="10242"/>
    <cellStyle name="chchuyen 17 3" xfId="10243"/>
    <cellStyle name="chchuyen 17 3 2" xfId="10244"/>
    <cellStyle name="chchuyen 17 4" xfId="10245"/>
    <cellStyle name="chchuyen 17 4 2" xfId="10246"/>
    <cellStyle name="chchuyen 17 5" xfId="10247"/>
    <cellStyle name="chchuyen 17 5 2" xfId="10248"/>
    <cellStyle name="chchuyen 17 6" xfId="10249"/>
    <cellStyle name="chchuyen 18" xfId="10250"/>
    <cellStyle name="chchuyen 18 2" xfId="10251"/>
    <cellStyle name="chchuyen 18 2 2" xfId="10252"/>
    <cellStyle name="chchuyen 18 3" xfId="10253"/>
    <cellStyle name="chchuyen 18 3 2" xfId="10254"/>
    <cellStyle name="chchuyen 18 4" xfId="10255"/>
    <cellStyle name="chchuyen 18 4 2" xfId="10256"/>
    <cellStyle name="chchuyen 18 5" xfId="10257"/>
    <cellStyle name="chchuyen 18 5 2" xfId="10258"/>
    <cellStyle name="chchuyen 18 6" xfId="10259"/>
    <cellStyle name="chchuyen 19" xfId="10260"/>
    <cellStyle name="chchuyen 19 2" xfId="10261"/>
    <cellStyle name="chchuyen 19 2 2" xfId="10262"/>
    <cellStyle name="chchuyen 19 3" xfId="10263"/>
    <cellStyle name="chchuyen 19 3 2" xfId="10264"/>
    <cellStyle name="chchuyen 19 4" xfId="10265"/>
    <cellStyle name="chchuyen 19 4 2" xfId="10266"/>
    <cellStyle name="chchuyen 19 5" xfId="10267"/>
    <cellStyle name="chchuyen 19 5 2" xfId="10268"/>
    <cellStyle name="chchuyen 19 6" xfId="10269"/>
    <cellStyle name="chchuyen 2" xfId="10270"/>
    <cellStyle name="chchuyen 2 2" xfId="10271"/>
    <cellStyle name="chchuyen 2 2 2" xfId="10272"/>
    <cellStyle name="chchuyen 2 3" xfId="10273"/>
    <cellStyle name="chchuyen 2 3 2" xfId="10274"/>
    <cellStyle name="chchuyen 2 4" xfId="10275"/>
    <cellStyle name="chchuyen 2 4 2" xfId="10276"/>
    <cellStyle name="chchuyen 2 5" xfId="10277"/>
    <cellStyle name="chchuyen 2 5 2" xfId="10278"/>
    <cellStyle name="chchuyen 20" xfId="10279"/>
    <cellStyle name="chchuyen 20 2" xfId="10280"/>
    <cellStyle name="chchuyen 20 2 2" xfId="10281"/>
    <cellStyle name="chchuyen 20 3" xfId="10282"/>
    <cellStyle name="chchuyen 20 3 2" xfId="10283"/>
    <cellStyle name="chchuyen 20 4" xfId="10284"/>
    <cellStyle name="chchuyen 20 4 2" xfId="10285"/>
    <cellStyle name="chchuyen 20 5" xfId="10286"/>
    <cellStyle name="chchuyen 20 5 2" xfId="10287"/>
    <cellStyle name="chchuyen 20 6" xfId="10288"/>
    <cellStyle name="chchuyen 21" xfId="10289"/>
    <cellStyle name="chchuyen 21 2" xfId="10290"/>
    <cellStyle name="chchuyen 21 2 2" xfId="10291"/>
    <cellStyle name="chchuyen 21 3" xfId="10292"/>
    <cellStyle name="chchuyen 21 3 2" xfId="10293"/>
    <cellStyle name="chchuyen 21 4" xfId="10294"/>
    <cellStyle name="chchuyen 21 4 2" xfId="10295"/>
    <cellStyle name="chchuyen 21 5" xfId="10296"/>
    <cellStyle name="chchuyen 21 5 2" xfId="10297"/>
    <cellStyle name="chchuyen 21 6" xfId="10298"/>
    <cellStyle name="chchuyen 22" xfId="10299"/>
    <cellStyle name="chchuyen 22 2" xfId="10300"/>
    <cellStyle name="chchuyen 22 2 2" xfId="10301"/>
    <cellStyle name="chchuyen 22 3" xfId="10302"/>
    <cellStyle name="chchuyen 22 3 2" xfId="10303"/>
    <cellStyle name="chchuyen 22 4" xfId="10304"/>
    <cellStyle name="chchuyen 22 4 2" xfId="10305"/>
    <cellStyle name="chchuyen 22 5" xfId="10306"/>
    <cellStyle name="chchuyen 22 5 2" xfId="10307"/>
    <cellStyle name="chchuyen 22 6" xfId="10308"/>
    <cellStyle name="chchuyen 23" xfId="10309"/>
    <cellStyle name="chchuyen 23 2" xfId="10310"/>
    <cellStyle name="chchuyen 23 2 2" xfId="10311"/>
    <cellStyle name="chchuyen 23 3" xfId="10312"/>
    <cellStyle name="chchuyen 23 3 2" xfId="10313"/>
    <cellStyle name="chchuyen 23 4" xfId="10314"/>
    <cellStyle name="chchuyen 23 4 2" xfId="10315"/>
    <cellStyle name="chchuyen 23 5" xfId="10316"/>
    <cellStyle name="chchuyen 23 5 2" xfId="10317"/>
    <cellStyle name="chchuyen 23 6" xfId="10318"/>
    <cellStyle name="chchuyen 24" xfId="10319"/>
    <cellStyle name="chchuyen 24 2" xfId="10320"/>
    <cellStyle name="chchuyen 24 2 2" xfId="10321"/>
    <cellStyle name="chchuyen 24 3" xfId="10322"/>
    <cellStyle name="chchuyen 24 3 2" xfId="10323"/>
    <cellStyle name="chchuyen 24 4" xfId="10324"/>
    <cellStyle name="chchuyen 24 4 2" xfId="10325"/>
    <cellStyle name="chchuyen 24 5" xfId="10326"/>
    <cellStyle name="chchuyen 24 5 2" xfId="10327"/>
    <cellStyle name="chchuyen 24 6" xfId="10328"/>
    <cellStyle name="chchuyen 25" xfId="10329"/>
    <cellStyle name="chchuyen 25 2" xfId="10330"/>
    <cellStyle name="chchuyen 25 2 2" xfId="10331"/>
    <cellStyle name="chchuyen 25 3" xfId="10332"/>
    <cellStyle name="chchuyen 25 3 2" xfId="10333"/>
    <cellStyle name="chchuyen 25 4" xfId="10334"/>
    <cellStyle name="chchuyen 25 4 2" xfId="10335"/>
    <cellStyle name="chchuyen 25 5" xfId="10336"/>
    <cellStyle name="chchuyen 25 5 2" xfId="10337"/>
    <cellStyle name="chchuyen 25 6" xfId="10338"/>
    <cellStyle name="chchuyen 26" xfId="10339"/>
    <cellStyle name="chchuyen 26 2" xfId="10340"/>
    <cellStyle name="chchuyen 26 2 2" xfId="10341"/>
    <cellStyle name="chchuyen 26 3" xfId="10342"/>
    <cellStyle name="chchuyen 26 3 2" xfId="10343"/>
    <cellStyle name="chchuyen 26 4" xfId="10344"/>
    <cellStyle name="chchuyen 26 4 2" xfId="10345"/>
    <cellStyle name="chchuyen 26 5" xfId="10346"/>
    <cellStyle name="chchuyen 26 5 2" xfId="10347"/>
    <cellStyle name="chchuyen 26 6" xfId="10348"/>
    <cellStyle name="chchuyen 27" xfId="10349"/>
    <cellStyle name="chchuyen 27 2" xfId="10350"/>
    <cellStyle name="chchuyen 27 2 2" xfId="10351"/>
    <cellStyle name="chchuyen 27 3" xfId="10352"/>
    <cellStyle name="chchuyen 27 3 2" xfId="10353"/>
    <cellStyle name="chchuyen 27 4" xfId="10354"/>
    <cellStyle name="chchuyen 27 4 2" xfId="10355"/>
    <cellStyle name="chchuyen 27 5" xfId="10356"/>
    <cellStyle name="chchuyen 27 5 2" xfId="10357"/>
    <cellStyle name="chchuyen 27 6" xfId="10358"/>
    <cellStyle name="chchuyen 28" xfId="10359"/>
    <cellStyle name="chchuyen 28 2" xfId="10360"/>
    <cellStyle name="chchuyen 28 2 2" xfId="10361"/>
    <cellStyle name="chchuyen 28 3" xfId="10362"/>
    <cellStyle name="chchuyen 28 3 2" xfId="10363"/>
    <cellStyle name="chchuyen 28 4" xfId="10364"/>
    <cellStyle name="chchuyen 28 4 2" xfId="10365"/>
    <cellStyle name="chchuyen 28 5" xfId="10366"/>
    <cellStyle name="chchuyen 28 5 2" xfId="10367"/>
    <cellStyle name="chchuyen 28 6" xfId="10368"/>
    <cellStyle name="chchuyen 29" xfId="10369"/>
    <cellStyle name="chchuyen 29 2" xfId="10370"/>
    <cellStyle name="chchuyen 29 2 2" xfId="10371"/>
    <cellStyle name="chchuyen 29 3" xfId="10372"/>
    <cellStyle name="chchuyen 29 3 2" xfId="10373"/>
    <cellStyle name="chchuyen 29 4" xfId="10374"/>
    <cellStyle name="chchuyen 29 4 2" xfId="10375"/>
    <cellStyle name="chchuyen 29 5" xfId="10376"/>
    <cellStyle name="chchuyen 29 5 2" xfId="10377"/>
    <cellStyle name="chchuyen 29 6" xfId="10378"/>
    <cellStyle name="chchuyen 3" xfId="10379"/>
    <cellStyle name="chchuyen 3 2" xfId="10380"/>
    <cellStyle name="chchuyen 3 2 2" xfId="10381"/>
    <cellStyle name="chchuyen 3 3" xfId="10382"/>
    <cellStyle name="chchuyen 3 3 2" xfId="10383"/>
    <cellStyle name="chchuyen 3 4" xfId="10384"/>
    <cellStyle name="chchuyen 3 4 2" xfId="10385"/>
    <cellStyle name="chchuyen 3 5" xfId="10386"/>
    <cellStyle name="chchuyen 3 5 2" xfId="10387"/>
    <cellStyle name="chchuyen 3 6" xfId="10388"/>
    <cellStyle name="chchuyen 30" xfId="10389"/>
    <cellStyle name="chchuyen 30 2" xfId="10390"/>
    <cellStyle name="chchuyen 30 2 2" xfId="10391"/>
    <cellStyle name="chchuyen 30 3" xfId="10392"/>
    <cellStyle name="chchuyen 30 3 2" xfId="10393"/>
    <cellStyle name="chchuyen 30 4" xfId="10394"/>
    <cellStyle name="chchuyen 30 4 2" xfId="10395"/>
    <cellStyle name="chchuyen 30 5" xfId="10396"/>
    <cellStyle name="chchuyen 30 5 2" xfId="10397"/>
    <cellStyle name="chchuyen 30 6" xfId="10398"/>
    <cellStyle name="chchuyen 31" xfId="10399"/>
    <cellStyle name="chchuyen 31 2" xfId="10400"/>
    <cellStyle name="chchuyen 31 2 2" xfId="10401"/>
    <cellStyle name="chchuyen 31 3" xfId="10402"/>
    <cellStyle name="chchuyen 31 3 2" xfId="10403"/>
    <cellStyle name="chchuyen 31 4" xfId="10404"/>
    <cellStyle name="chchuyen 31 4 2" xfId="10405"/>
    <cellStyle name="chchuyen 31 5" xfId="10406"/>
    <cellStyle name="chchuyen 31 5 2" xfId="10407"/>
    <cellStyle name="chchuyen 31 6" xfId="10408"/>
    <cellStyle name="chchuyen 32" xfId="10409"/>
    <cellStyle name="chchuyen 32 2" xfId="10410"/>
    <cellStyle name="chchuyen 32 2 2" xfId="10411"/>
    <cellStyle name="chchuyen 32 3" xfId="10412"/>
    <cellStyle name="chchuyen 32 3 2" xfId="10413"/>
    <cellStyle name="chchuyen 32 4" xfId="10414"/>
    <cellStyle name="chchuyen 32 4 2" xfId="10415"/>
    <cellStyle name="chchuyen 32 5" xfId="10416"/>
    <cellStyle name="chchuyen 32 5 2" xfId="10417"/>
    <cellStyle name="chchuyen 32 6" xfId="10418"/>
    <cellStyle name="chchuyen 33" xfId="10419"/>
    <cellStyle name="chchuyen 33 2" xfId="10420"/>
    <cellStyle name="chchuyen 33 2 2" xfId="10421"/>
    <cellStyle name="chchuyen 33 3" xfId="10422"/>
    <cellStyle name="chchuyen 33 3 2" xfId="10423"/>
    <cellStyle name="chchuyen 33 4" xfId="10424"/>
    <cellStyle name="chchuyen 33 4 2" xfId="10425"/>
    <cellStyle name="chchuyen 33 5" xfId="10426"/>
    <cellStyle name="chchuyen 33 5 2" xfId="10427"/>
    <cellStyle name="chchuyen 33 6" xfId="10428"/>
    <cellStyle name="chchuyen 34" xfId="10429"/>
    <cellStyle name="chchuyen 34 2" xfId="10430"/>
    <cellStyle name="chchuyen 34 2 2" xfId="10431"/>
    <cellStyle name="chchuyen 34 3" xfId="10432"/>
    <cellStyle name="chchuyen 34 3 2" xfId="10433"/>
    <cellStyle name="chchuyen 34 4" xfId="10434"/>
    <cellStyle name="chchuyen 34 4 2" xfId="10435"/>
    <cellStyle name="chchuyen 34 5" xfId="10436"/>
    <cellStyle name="chchuyen 34 5 2" xfId="10437"/>
    <cellStyle name="chchuyen 34 6" xfId="10438"/>
    <cellStyle name="chchuyen 35" xfId="10439"/>
    <cellStyle name="chchuyen 35 2" xfId="10440"/>
    <cellStyle name="chchuyen 35 2 2" xfId="10441"/>
    <cellStyle name="chchuyen 35 3" xfId="10442"/>
    <cellStyle name="chchuyen 35 3 2" xfId="10443"/>
    <cellStyle name="chchuyen 35 4" xfId="10444"/>
    <cellStyle name="chchuyen 35 4 2" xfId="10445"/>
    <cellStyle name="chchuyen 35 5" xfId="10446"/>
    <cellStyle name="chchuyen 35 5 2" xfId="10447"/>
    <cellStyle name="chchuyen 35 6" xfId="10448"/>
    <cellStyle name="chchuyen 36" xfId="10449"/>
    <cellStyle name="chchuyen 36 2" xfId="10450"/>
    <cellStyle name="chchuyen 36 2 2" xfId="10451"/>
    <cellStyle name="chchuyen 36 3" xfId="10452"/>
    <cellStyle name="chchuyen 36 3 2" xfId="10453"/>
    <cellStyle name="chchuyen 36 4" xfId="10454"/>
    <cellStyle name="chchuyen 36 4 2" xfId="10455"/>
    <cellStyle name="chchuyen 36 5" xfId="10456"/>
    <cellStyle name="chchuyen 36 5 2" xfId="10457"/>
    <cellStyle name="chchuyen 36 6" xfId="10458"/>
    <cellStyle name="chchuyen 37" xfId="10459"/>
    <cellStyle name="chchuyen 37 2" xfId="10460"/>
    <cellStyle name="chchuyen 37 2 2" xfId="10461"/>
    <cellStyle name="chchuyen 37 3" xfId="10462"/>
    <cellStyle name="chchuyen 37 3 2" xfId="10463"/>
    <cellStyle name="chchuyen 37 4" xfId="10464"/>
    <cellStyle name="chchuyen 37 4 2" xfId="10465"/>
    <cellStyle name="chchuyen 37 5" xfId="10466"/>
    <cellStyle name="chchuyen 37 5 2" xfId="10467"/>
    <cellStyle name="chchuyen 37 6" xfId="10468"/>
    <cellStyle name="chchuyen 38" xfId="10469"/>
    <cellStyle name="chchuyen 38 2" xfId="10470"/>
    <cellStyle name="chchuyen 38 2 2" xfId="10471"/>
    <cellStyle name="chchuyen 38 3" xfId="10472"/>
    <cellStyle name="chchuyen 38 3 2" xfId="10473"/>
    <cellStyle name="chchuyen 38 4" xfId="10474"/>
    <cellStyle name="chchuyen 38 4 2" xfId="10475"/>
    <cellStyle name="chchuyen 38 5" xfId="10476"/>
    <cellStyle name="chchuyen 38 5 2" xfId="10477"/>
    <cellStyle name="chchuyen 38 6" xfId="10478"/>
    <cellStyle name="chchuyen 39" xfId="10479"/>
    <cellStyle name="chchuyen 39 2" xfId="10480"/>
    <cellStyle name="chchuyen 39 2 2" xfId="10481"/>
    <cellStyle name="chchuyen 39 3" xfId="10482"/>
    <cellStyle name="chchuyen 39 3 2" xfId="10483"/>
    <cellStyle name="chchuyen 39 4" xfId="10484"/>
    <cellStyle name="chchuyen 39 4 2" xfId="10485"/>
    <cellStyle name="chchuyen 39 5" xfId="10486"/>
    <cellStyle name="chchuyen 39 5 2" xfId="10487"/>
    <cellStyle name="chchuyen 39 6" xfId="10488"/>
    <cellStyle name="chchuyen 4" xfId="10489"/>
    <cellStyle name="chchuyen 4 2" xfId="10490"/>
    <cellStyle name="chchuyen 4 2 2" xfId="10491"/>
    <cellStyle name="chchuyen 4 3" xfId="10492"/>
    <cellStyle name="chchuyen 4 3 2" xfId="10493"/>
    <cellStyle name="chchuyen 4 4" xfId="10494"/>
    <cellStyle name="chchuyen 4 4 2" xfId="10495"/>
    <cellStyle name="chchuyen 4 5" xfId="10496"/>
    <cellStyle name="chchuyen 4 5 2" xfId="10497"/>
    <cellStyle name="chchuyen 4 6" xfId="10498"/>
    <cellStyle name="chchuyen 40" xfId="10499"/>
    <cellStyle name="chchuyen 40 2" xfId="10500"/>
    <cellStyle name="chchuyen 40 2 2" xfId="10501"/>
    <cellStyle name="chchuyen 40 3" xfId="10502"/>
    <cellStyle name="chchuyen 40 3 2" xfId="10503"/>
    <cellStyle name="chchuyen 40 4" xfId="10504"/>
    <cellStyle name="chchuyen 40 4 2" xfId="10505"/>
    <cellStyle name="chchuyen 40 5" xfId="10506"/>
    <cellStyle name="chchuyen 40 5 2" xfId="10507"/>
    <cellStyle name="chchuyen 40 6" xfId="10508"/>
    <cellStyle name="chchuyen 41" xfId="10509"/>
    <cellStyle name="chchuyen 41 2" xfId="10510"/>
    <cellStyle name="chchuyen 41 2 2" xfId="10511"/>
    <cellStyle name="chchuyen 41 3" xfId="10512"/>
    <cellStyle name="chchuyen 41 3 2" xfId="10513"/>
    <cellStyle name="chchuyen 41 4" xfId="10514"/>
    <cellStyle name="chchuyen 41 4 2" xfId="10515"/>
    <cellStyle name="chchuyen 41 5" xfId="10516"/>
    <cellStyle name="chchuyen 41 5 2" xfId="10517"/>
    <cellStyle name="chchuyen 41 6" xfId="10518"/>
    <cellStyle name="chchuyen 42" xfId="10519"/>
    <cellStyle name="chchuyen 42 2" xfId="10520"/>
    <cellStyle name="chchuyen 42 2 2" xfId="10521"/>
    <cellStyle name="chchuyen 42 3" xfId="10522"/>
    <cellStyle name="chchuyen 42 3 2" xfId="10523"/>
    <cellStyle name="chchuyen 42 4" xfId="10524"/>
    <cellStyle name="chchuyen 42 4 2" xfId="10525"/>
    <cellStyle name="chchuyen 42 5" xfId="10526"/>
    <cellStyle name="chchuyen 42 5 2" xfId="10527"/>
    <cellStyle name="chchuyen 42 6" xfId="10528"/>
    <cellStyle name="chchuyen 43" xfId="10529"/>
    <cellStyle name="chchuyen 43 2" xfId="10530"/>
    <cellStyle name="chchuyen 43 2 2" xfId="10531"/>
    <cellStyle name="chchuyen 43 3" xfId="10532"/>
    <cellStyle name="chchuyen 43 3 2" xfId="10533"/>
    <cellStyle name="chchuyen 43 4" xfId="10534"/>
    <cellStyle name="chchuyen 43 4 2" xfId="10535"/>
    <cellStyle name="chchuyen 43 5" xfId="10536"/>
    <cellStyle name="chchuyen 43 5 2" xfId="10537"/>
    <cellStyle name="chchuyen 43 6" xfId="10538"/>
    <cellStyle name="chchuyen 44" xfId="10539"/>
    <cellStyle name="chchuyen 44 2" xfId="10540"/>
    <cellStyle name="chchuyen 44 2 2" xfId="10541"/>
    <cellStyle name="chchuyen 44 3" xfId="10542"/>
    <cellStyle name="chchuyen 44 3 2" xfId="10543"/>
    <cellStyle name="chchuyen 44 4" xfId="10544"/>
    <cellStyle name="chchuyen 44 4 2" xfId="10545"/>
    <cellStyle name="chchuyen 44 5" xfId="10546"/>
    <cellStyle name="chchuyen 44 5 2" xfId="10547"/>
    <cellStyle name="chchuyen 44 6" xfId="10548"/>
    <cellStyle name="chchuyen 45" xfId="10549"/>
    <cellStyle name="chchuyen 45 2" xfId="10550"/>
    <cellStyle name="chchuyen 45 2 2" xfId="10551"/>
    <cellStyle name="chchuyen 45 3" xfId="10552"/>
    <cellStyle name="chchuyen 45 3 2" xfId="10553"/>
    <cellStyle name="chchuyen 45 4" xfId="10554"/>
    <cellStyle name="chchuyen 45 4 2" xfId="10555"/>
    <cellStyle name="chchuyen 45 5" xfId="10556"/>
    <cellStyle name="chchuyen 45 5 2" xfId="10557"/>
    <cellStyle name="chchuyen 45 6" xfId="10558"/>
    <cellStyle name="chchuyen 46" xfId="10559"/>
    <cellStyle name="chchuyen 46 2" xfId="10560"/>
    <cellStyle name="chchuyen 46 2 2" xfId="10561"/>
    <cellStyle name="chchuyen 46 3" xfId="10562"/>
    <cellStyle name="chchuyen 46 3 2" xfId="10563"/>
    <cellStyle name="chchuyen 46 4" xfId="10564"/>
    <cellStyle name="chchuyen 46 4 2" xfId="10565"/>
    <cellStyle name="chchuyen 46 5" xfId="10566"/>
    <cellStyle name="chchuyen 46 5 2" xfId="10567"/>
    <cellStyle name="chchuyen 46 6" xfId="10568"/>
    <cellStyle name="chchuyen 47" xfId="10569"/>
    <cellStyle name="chchuyen 47 2" xfId="10570"/>
    <cellStyle name="chchuyen 47 2 2" xfId="10571"/>
    <cellStyle name="chchuyen 47 3" xfId="10572"/>
    <cellStyle name="chchuyen 47 3 2" xfId="10573"/>
    <cellStyle name="chchuyen 47 4" xfId="10574"/>
    <cellStyle name="chchuyen 47 4 2" xfId="10575"/>
    <cellStyle name="chchuyen 47 5" xfId="10576"/>
    <cellStyle name="chchuyen 47 5 2" xfId="10577"/>
    <cellStyle name="chchuyen 47 6" xfId="10578"/>
    <cellStyle name="chchuyen 48" xfId="10579"/>
    <cellStyle name="chchuyen 48 2" xfId="10580"/>
    <cellStyle name="chchuyen 48 2 2" xfId="10581"/>
    <cellStyle name="chchuyen 48 3" xfId="10582"/>
    <cellStyle name="chchuyen 48 3 2" xfId="10583"/>
    <cellStyle name="chchuyen 48 4" xfId="10584"/>
    <cellStyle name="chchuyen 48 4 2" xfId="10585"/>
    <cellStyle name="chchuyen 48 5" xfId="10586"/>
    <cellStyle name="chchuyen 48 5 2" xfId="10587"/>
    <cellStyle name="chchuyen 48 6" xfId="10588"/>
    <cellStyle name="chchuyen 49" xfId="10589"/>
    <cellStyle name="chchuyen 49 2" xfId="10590"/>
    <cellStyle name="chchuyen 49 2 2" xfId="10591"/>
    <cellStyle name="chchuyen 49 3" xfId="10592"/>
    <cellStyle name="chchuyen 49 3 2" xfId="10593"/>
    <cellStyle name="chchuyen 49 4" xfId="10594"/>
    <cellStyle name="chchuyen 49 4 2" xfId="10595"/>
    <cellStyle name="chchuyen 49 5" xfId="10596"/>
    <cellStyle name="chchuyen 49 5 2" xfId="10597"/>
    <cellStyle name="chchuyen 49 6" xfId="10598"/>
    <cellStyle name="chchuyen 5" xfId="10599"/>
    <cellStyle name="chchuyen 5 2" xfId="10600"/>
    <cellStyle name="chchuyen 5 2 2" xfId="10601"/>
    <cellStyle name="chchuyen 5 3" xfId="10602"/>
    <cellStyle name="chchuyen 5 3 2" xfId="10603"/>
    <cellStyle name="chchuyen 5 4" xfId="10604"/>
    <cellStyle name="chchuyen 5 4 2" xfId="10605"/>
    <cellStyle name="chchuyen 5 5" xfId="10606"/>
    <cellStyle name="chchuyen 5 5 2" xfId="10607"/>
    <cellStyle name="chchuyen 5 6" xfId="10608"/>
    <cellStyle name="chchuyen 50" xfId="10609"/>
    <cellStyle name="chchuyen 50 2" xfId="10610"/>
    <cellStyle name="chchuyen 50 2 2" xfId="10611"/>
    <cellStyle name="chchuyen 50 3" xfId="10612"/>
    <cellStyle name="chchuyen 50 3 2" xfId="10613"/>
    <cellStyle name="chchuyen 50 4" xfId="10614"/>
    <cellStyle name="chchuyen 50 4 2" xfId="10615"/>
    <cellStyle name="chchuyen 50 5" xfId="10616"/>
    <cellStyle name="chchuyen 50 5 2" xfId="10617"/>
    <cellStyle name="chchuyen 50 6" xfId="10618"/>
    <cellStyle name="chchuyen 51" xfId="10619"/>
    <cellStyle name="chchuyen 51 2" xfId="10620"/>
    <cellStyle name="chchuyen 51 2 2" xfId="10621"/>
    <cellStyle name="chchuyen 51 3" xfId="10622"/>
    <cellStyle name="chchuyen 51 3 2" xfId="10623"/>
    <cellStyle name="chchuyen 51 4" xfId="10624"/>
    <cellStyle name="chchuyen 51 4 2" xfId="10625"/>
    <cellStyle name="chchuyen 51 5" xfId="10626"/>
    <cellStyle name="chchuyen 51 5 2" xfId="10627"/>
    <cellStyle name="chchuyen 51 6" xfId="10628"/>
    <cellStyle name="chchuyen 52" xfId="10629"/>
    <cellStyle name="chchuyen 52 2" xfId="10630"/>
    <cellStyle name="chchuyen 52 2 2" xfId="10631"/>
    <cellStyle name="chchuyen 52 3" xfId="10632"/>
    <cellStyle name="chchuyen 52 3 2" xfId="10633"/>
    <cellStyle name="chchuyen 52 4" xfId="10634"/>
    <cellStyle name="chchuyen 52 4 2" xfId="10635"/>
    <cellStyle name="chchuyen 52 5" xfId="10636"/>
    <cellStyle name="chchuyen 52 5 2" xfId="10637"/>
    <cellStyle name="chchuyen 52 6" xfId="10638"/>
    <cellStyle name="chchuyen 53" xfId="10639"/>
    <cellStyle name="chchuyen 53 2" xfId="10640"/>
    <cellStyle name="chchuyen 53 2 2" xfId="10641"/>
    <cellStyle name="chchuyen 53 3" xfId="10642"/>
    <cellStyle name="chchuyen 53 3 2" xfId="10643"/>
    <cellStyle name="chchuyen 53 4" xfId="10644"/>
    <cellStyle name="chchuyen 53 4 2" xfId="10645"/>
    <cellStyle name="chchuyen 53 5" xfId="10646"/>
    <cellStyle name="chchuyen 53 5 2" xfId="10647"/>
    <cellStyle name="chchuyen 53 6" xfId="10648"/>
    <cellStyle name="chchuyen 54" xfId="10649"/>
    <cellStyle name="chchuyen 54 2" xfId="10650"/>
    <cellStyle name="chchuyen 54 2 2" xfId="10651"/>
    <cellStyle name="chchuyen 54 3" xfId="10652"/>
    <cellStyle name="chchuyen 54 3 2" xfId="10653"/>
    <cellStyle name="chchuyen 54 4" xfId="10654"/>
    <cellStyle name="chchuyen 54 4 2" xfId="10655"/>
    <cellStyle name="chchuyen 54 5" xfId="10656"/>
    <cellStyle name="chchuyen 54 5 2" xfId="10657"/>
    <cellStyle name="chchuyen 54 6" xfId="10658"/>
    <cellStyle name="chchuyen 55" xfId="10659"/>
    <cellStyle name="chchuyen 55 2" xfId="10660"/>
    <cellStyle name="chchuyen 55 2 2" xfId="10661"/>
    <cellStyle name="chchuyen 55 3" xfId="10662"/>
    <cellStyle name="chchuyen 55 3 2" xfId="10663"/>
    <cellStyle name="chchuyen 55 4" xfId="10664"/>
    <cellStyle name="chchuyen 55 4 2" xfId="10665"/>
    <cellStyle name="chchuyen 55 5" xfId="10666"/>
    <cellStyle name="chchuyen 55 5 2" xfId="10667"/>
    <cellStyle name="chchuyen 55 6" xfId="10668"/>
    <cellStyle name="chchuyen 56" xfId="10669"/>
    <cellStyle name="chchuyen 56 2" xfId="10670"/>
    <cellStyle name="chchuyen 56 2 2" xfId="10671"/>
    <cellStyle name="chchuyen 56 3" xfId="10672"/>
    <cellStyle name="chchuyen 56 3 2" xfId="10673"/>
    <cellStyle name="chchuyen 56 4" xfId="10674"/>
    <cellStyle name="chchuyen 56 4 2" xfId="10675"/>
    <cellStyle name="chchuyen 56 5" xfId="10676"/>
    <cellStyle name="chchuyen 56 5 2" xfId="10677"/>
    <cellStyle name="chchuyen 56 6" xfId="10678"/>
    <cellStyle name="chchuyen 57" xfId="10679"/>
    <cellStyle name="chchuyen 57 2" xfId="10680"/>
    <cellStyle name="chchuyen 57 2 2" xfId="10681"/>
    <cellStyle name="chchuyen 57 3" xfId="10682"/>
    <cellStyle name="chchuyen 57 3 2" xfId="10683"/>
    <cellStyle name="chchuyen 57 4" xfId="10684"/>
    <cellStyle name="chchuyen 57 4 2" xfId="10685"/>
    <cellStyle name="chchuyen 57 5" xfId="10686"/>
    <cellStyle name="chchuyen 57 5 2" xfId="10687"/>
    <cellStyle name="chchuyen 57 6" xfId="10688"/>
    <cellStyle name="chchuyen 58" xfId="10689"/>
    <cellStyle name="chchuyen 58 2" xfId="10690"/>
    <cellStyle name="chchuyen 58 2 2" xfId="10691"/>
    <cellStyle name="chchuyen 58 3" xfId="10692"/>
    <cellStyle name="chchuyen 58 3 2" xfId="10693"/>
    <cellStyle name="chchuyen 58 4" xfId="10694"/>
    <cellStyle name="chchuyen 58 4 2" xfId="10695"/>
    <cellStyle name="chchuyen 58 5" xfId="10696"/>
    <cellStyle name="chchuyen 58 5 2" xfId="10697"/>
    <cellStyle name="chchuyen 58 6" xfId="10698"/>
    <cellStyle name="chchuyen 59" xfId="10699"/>
    <cellStyle name="chchuyen 59 2" xfId="10700"/>
    <cellStyle name="chchuyen 59 2 2" xfId="10701"/>
    <cellStyle name="chchuyen 59 3" xfId="10702"/>
    <cellStyle name="chchuyen 59 3 2" xfId="10703"/>
    <cellStyle name="chchuyen 59 4" xfId="10704"/>
    <cellStyle name="chchuyen 59 4 2" xfId="10705"/>
    <cellStyle name="chchuyen 59 5" xfId="10706"/>
    <cellStyle name="chchuyen 59 5 2" xfId="10707"/>
    <cellStyle name="chchuyen 59 6" xfId="10708"/>
    <cellStyle name="chchuyen 6" xfId="10709"/>
    <cellStyle name="chchuyen 6 2" xfId="10710"/>
    <cellStyle name="chchuyen 6 2 2" xfId="10711"/>
    <cellStyle name="chchuyen 6 3" xfId="10712"/>
    <cellStyle name="chchuyen 6 3 2" xfId="10713"/>
    <cellStyle name="chchuyen 6 4" xfId="10714"/>
    <cellStyle name="chchuyen 6 4 2" xfId="10715"/>
    <cellStyle name="chchuyen 6 5" xfId="10716"/>
    <cellStyle name="chchuyen 6 5 2" xfId="10717"/>
    <cellStyle name="chchuyen 6 6" xfId="10718"/>
    <cellStyle name="chchuyen 60" xfId="10719"/>
    <cellStyle name="chchuyen 60 2" xfId="10720"/>
    <cellStyle name="chchuyen 60 2 2" xfId="10721"/>
    <cellStyle name="chchuyen 60 3" xfId="10722"/>
    <cellStyle name="chchuyen 60 3 2" xfId="10723"/>
    <cellStyle name="chchuyen 60 4" xfId="10724"/>
    <cellStyle name="chchuyen 60 4 2" xfId="10725"/>
    <cellStyle name="chchuyen 60 5" xfId="10726"/>
    <cellStyle name="chchuyen 60 5 2" xfId="10727"/>
    <cellStyle name="chchuyen 60 6" xfId="10728"/>
    <cellStyle name="chchuyen 61" xfId="10729"/>
    <cellStyle name="chchuyen 61 2" xfId="10730"/>
    <cellStyle name="chchuyen 61 2 2" xfId="10731"/>
    <cellStyle name="chchuyen 61 3" xfId="10732"/>
    <cellStyle name="chchuyen 61 3 2" xfId="10733"/>
    <cellStyle name="chchuyen 61 4" xfId="10734"/>
    <cellStyle name="chchuyen 61 4 2" xfId="10735"/>
    <cellStyle name="chchuyen 61 5" xfId="10736"/>
    <cellStyle name="chchuyen 61 5 2" xfId="10737"/>
    <cellStyle name="chchuyen 61 6" xfId="10738"/>
    <cellStyle name="chchuyen 62" xfId="10739"/>
    <cellStyle name="chchuyen 62 2" xfId="10740"/>
    <cellStyle name="chchuyen 62 2 2" xfId="10741"/>
    <cellStyle name="chchuyen 62 3" xfId="10742"/>
    <cellStyle name="chchuyen 62 3 2" xfId="10743"/>
    <cellStyle name="chchuyen 62 4" xfId="10744"/>
    <cellStyle name="chchuyen 62 4 2" xfId="10745"/>
    <cellStyle name="chchuyen 62 5" xfId="10746"/>
    <cellStyle name="chchuyen 62 5 2" xfId="10747"/>
    <cellStyle name="chchuyen 62 6" xfId="10748"/>
    <cellStyle name="chchuyen 63" xfId="10749"/>
    <cellStyle name="chchuyen 63 2" xfId="10750"/>
    <cellStyle name="chchuyen 63 2 2" xfId="10751"/>
    <cellStyle name="chchuyen 63 3" xfId="10752"/>
    <cellStyle name="chchuyen 63 3 2" xfId="10753"/>
    <cellStyle name="chchuyen 63 4" xfId="10754"/>
    <cellStyle name="chchuyen 63 4 2" xfId="10755"/>
    <cellStyle name="chchuyen 63 5" xfId="10756"/>
    <cellStyle name="chchuyen 63 5 2" xfId="10757"/>
    <cellStyle name="chchuyen 63 6" xfId="10758"/>
    <cellStyle name="chchuyen 64" xfId="10759"/>
    <cellStyle name="chchuyen 64 2" xfId="10760"/>
    <cellStyle name="chchuyen 64 2 2" xfId="10761"/>
    <cellStyle name="chchuyen 64 3" xfId="10762"/>
    <cellStyle name="chchuyen 64 3 2" xfId="10763"/>
    <cellStyle name="chchuyen 64 4" xfId="10764"/>
    <cellStyle name="chchuyen 64 4 2" xfId="10765"/>
    <cellStyle name="chchuyen 64 5" xfId="10766"/>
    <cellStyle name="chchuyen 64 5 2" xfId="10767"/>
    <cellStyle name="chchuyen 64 6" xfId="10768"/>
    <cellStyle name="chchuyen 65" xfId="10769"/>
    <cellStyle name="chchuyen 65 2" xfId="10770"/>
    <cellStyle name="chchuyen 65 2 2" xfId="10771"/>
    <cellStyle name="chchuyen 65 3" xfId="10772"/>
    <cellStyle name="chchuyen 65 3 2" xfId="10773"/>
    <cellStyle name="chchuyen 65 4" xfId="10774"/>
    <cellStyle name="chchuyen 65 4 2" xfId="10775"/>
    <cellStyle name="chchuyen 65 5" xfId="10776"/>
    <cellStyle name="chchuyen 65 5 2" xfId="10777"/>
    <cellStyle name="chchuyen 65 6" xfId="10778"/>
    <cellStyle name="chchuyen 66" xfId="10779"/>
    <cellStyle name="chchuyen 66 2" xfId="10780"/>
    <cellStyle name="chchuyen 66 2 2" xfId="10781"/>
    <cellStyle name="chchuyen 66 3" xfId="10782"/>
    <cellStyle name="chchuyen 66 3 2" xfId="10783"/>
    <cellStyle name="chchuyen 66 4" xfId="10784"/>
    <cellStyle name="chchuyen 66 4 2" xfId="10785"/>
    <cellStyle name="chchuyen 66 5" xfId="10786"/>
    <cellStyle name="chchuyen 66 5 2" xfId="10787"/>
    <cellStyle name="chchuyen 66 6" xfId="10788"/>
    <cellStyle name="chchuyen 67" xfId="10789"/>
    <cellStyle name="chchuyen 67 2" xfId="10790"/>
    <cellStyle name="chchuyen 67 2 2" xfId="10791"/>
    <cellStyle name="chchuyen 67 3" xfId="10792"/>
    <cellStyle name="chchuyen 67 3 2" xfId="10793"/>
    <cellStyle name="chchuyen 67 4" xfId="10794"/>
    <cellStyle name="chchuyen 67 4 2" xfId="10795"/>
    <cellStyle name="chchuyen 67 5" xfId="10796"/>
    <cellStyle name="chchuyen 67 5 2" xfId="10797"/>
    <cellStyle name="chchuyen 67 6" xfId="10798"/>
    <cellStyle name="chchuyen 68" xfId="10799"/>
    <cellStyle name="chchuyen 68 2" xfId="10800"/>
    <cellStyle name="chchuyen 68 2 2" xfId="10801"/>
    <cellStyle name="chchuyen 68 3" xfId="10802"/>
    <cellStyle name="chchuyen 68 3 2" xfId="10803"/>
    <cellStyle name="chchuyen 68 4" xfId="10804"/>
    <cellStyle name="chchuyen 68 4 2" xfId="10805"/>
    <cellStyle name="chchuyen 68 5" xfId="10806"/>
    <cellStyle name="chchuyen 68 5 2" xfId="10807"/>
    <cellStyle name="chchuyen 68 6" xfId="10808"/>
    <cellStyle name="chchuyen 69" xfId="10809"/>
    <cellStyle name="chchuyen 69 2" xfId="10810"/>
    <cellStyle name="chchuyen 69 2 2" xfId="10811"/>
    <cellStyle name="chchuyen 69 3" xfId="10812"/>
    <cellStyle name="chchuyen 69 3 2" xfId="10813"/>
    <cellStyle name="chchuyen 69 4" xfId="10814"/>
    <cellStyle name="chchuyen 69 4 2" xfId="10815"/>
    <cellStyle name="chchuyen 69 5" xfId="10816"/>
    <cellStyle name="chchuyen 69 5 2" xfId="10817"/>
    <cellStyle name="chchuyen 69 6" xfId="10818"/>
    <cellStyle name="chchuyen 7" xfId="10819"/>
    <cellStyle name="chchuyen 7 2" xfId="10820"/>
    <cellStyle name="chchuyen 7 2 2" xfId="10821"/>
    <cellStyle name="chchuyen 7 3" xfId="10822"/>
    <cellStyle name="chchuyen 7 3 2" xfId="10823"/>
    <cellStyle name="chchuyen 7 4" xfId="10824"/>
    <cellStyle name="chchuyen 7 4 2" xfId="10825"/>
    <cellStyle name="chchuyen 7 5" xfId="10826"/>
    <cellStyle name="chchuyen 7 5 2" xfId="10827"/>
    <cellStyle name="chchuyen 7 6" xfId="10828"/>
    <cellStyle name="chchuyen 8" xfId="10829"/>
    <cellStyle name="chchuyen 8 2" xfId="10830"/>
    <cellStyle name="chchuyen 8 2 2" xfId="10831"/>
    <cellStyle name="chchuyen 8 3" xfId="10832"/>
    <cellStyle name="chchuyen 8 3 2" xfId="10833"/>
    <cellStyle name="chchuyen 8 4" xfId="10834"/>
    <cellStyle name="chchuyen 8 4 2" xfId="10835"/>
    <cellStyle name="chchuyen 8 5" xfId="10836"/>
    <cellStyle name="chchuyen 8 5 2" xfId="10837"/>
    <cellStyle name="chchuyen 8 6" xfId="10838"/>
    <cellStyle name="chchuyen 9" xfId="10839"/>
    <cellStyle name="chchuyen 9 2" xfId="10840"/>
    <cellStyle name="chchuyen 9 2 2" xfId="10841"/>
    <cellStyle name="chchuyen 9 3" xfId="10842"/>
    <cellStyle name="chchuyen 9 3 2" xfId="10843"/>
    <cellStyle name="chchuyen 9 4" xfId="10844"/>
    <cellStyle name="chchuyen 9 4 2" xfId="10845"/>
    <cellStyle name="chchuyen 9 5" xfId="10846"/>
    <cellStyle name="chchuyen 9 5 2" xfId="10847"/>
    <cellStyle name="chchuyen 9 6" xfId="10848"/>
    <cellStyle name="Check Cell 2" xfId="545"/>
    <cellStyle name="Check Cell 2 10" xfId="10849"/>
    <cellStyle name="Check Cell 2 11" xfId="10850"/>
    <cellStyle name="Check Cell 2 12" xfId="10851"/>
    <cellStyle name="Check Cell 2 13" xfId="10852"/>
    <cellStyle name="Check Cell 2 14" xfId="10853"/>
    <cellStyle name="Check Cell 2 15" xfId="10854"/>
    <cellStyle name="Check Cell 2 16" xfId="10855"/>
    <cellStyle name="Check Cell 2 17" xfId="10856"/>
    <cellStyle name="Check Cell 2 18" xfId="10857"/>
    <cellStyle name="Check Cell 2 19" xfId="10858"/>
    <cellStyle name="Check Cell 2 2" xfId="546"/>
    <cellStyle name="Check Cell 2 2 2" xfId="10859"/>
    <cellStyle name="Check Cell 2 20" xfId="10860"/>
    <cellStyle name="Check Cell 2 21" xfId="10861"/>
    <cellStyle name="Check Cell 2 22" xfId="10862"/>
    <cellStyle name="Check Cell 2 23" xfId="10863"/>
    <cellStyle name="Check Cell 2 24" xfId="10864"/>
    <cellStyle name="Check Cell 2 25" xfId="10865"/>
    <cellStyle name="Check Cell 2 26" xfId="10866"/>
    <cellStyle name="Check Cell 2 27" xfId="10867"/>
    <cellStyle name="Check Cell 2 28" xfId="10868"/>
    <cellStyle name="Check Cell 2 29" xfId="10869"/>
    <cellStyle name="Check Cell 2 3" xfId="10870"/>
    <cellStyle name="Check Cell 2 30" xfId="10871"/>
    <cellStyle name="Check Cell 2 31" xfId="10872"/>
    <cellStyle name="Check Cell 2 32" xfId="10873"/>
    <cellStyle name="Check Cell 2 33" xfId="10874"/>
    <cellStyle name="Check Cell 2 34" xfId="10875"/>
    <cellStyle name="Check Cell 2 35" xfId="10876"/>
    <cellStyle name="Check Cell 2 36" xfId="10877"/>
    <cellStyle name="Check Cell 2 37" xfId="10878"/>
    <cellStyle name="Check Cell 2 38" xfId="10879"/>
    <cellStyle name="Check Cell 2 39" xfId="10880"/>
    <cellStyle name="Check Cell 2 4" xfId="10881"/>
    <cellStyle name="Check Cell 2 40" xfId="10882"/>
    <cellStyle name="Check Cell 2 41" xfId="10883"/>
    <cellStyle name="Check Cell 2 42" xfId="10884"/>
    <cellStyle name="Check Cell 2 43" xfId="10885"/>
    <cellStyle name="Check Cell 2 44" xfId="10886"/>
    <cellStyle name="Check Cell 2 45" xfId="10887"/>
    <cellStyle name="Check Cell 2 46" xfId="10888"/>
    <cellStyle name="Check Cell 2 47" xfId="10889"/>
    <cellStyle name="Check Cell 2 48" xfId="10890"/>
    <cellStyle name="Check Cell 2 49" xfId="10891"/>
    <cellStyle name="Check Cell 2 5" xfId="10892"/>
    <cellStyle name="Check Cell 2 50" xfId="10893"/>
    <cellStyle name="Check Cell 2 51" xfId="10894"/>
    <cellStyle name="Check Cell 2 52" xfId="10895"/>
    <cellStyle name="Check Cell 2 53" xfId="10896"/>
    <cellStyle name="Check Cell 2 54" xfId="10897"/>
    <cellStyle name="Check Cell 2 55" xfId="10898"/>
    <cellStyle name="Check Cell 2 56" xfId="10899"/>
    <cellStyle name="Check Cell 2 57" xfId="10900"/>
    <cellStyle name="Check Cell 2 58" xfId="10901"/>
    <cellStyle name="Check Cell 2 59" xfId="10902"/>
    <cellStyle name="Check Cell 2 6" xfId="10903"/>
    <cellStyle name="Check Cell 2 60" xfId="10904"/>
    <cellStyle name="Check Cell 2 61" xfId="10905"/>
    <cellStyle name="Check Cell 2 62" xfId="10906"/>
    <cellStyle name="Check Cell 2 63" xfId="10907"/>
    <cellStyle name="Check Cell 2 64" xfId="10908"/>
    <cellStyle name="Check Cell 2 65" xfId="10909"/>
    <cellStyle name="Check Cell 2 66" xfId="10910"/>
    <cellStyle name="Check Cell 2 67" xfId="10911"/>
    <cellStyle name="Check Cell 2 68" xfId="10912"/>
    <cellStyle name="Check Cell 2 69" xfId="10913"/>
    <cellStyle name="Check Cell 2 7" xfId="10914"/>
    <cellStyle name="Check Cell 2 70" xfId="10915"/>
    <cellStyle name="Check Cell 2 71" xfId="10916"/>
    <cellStyle name="Check Cell 2 72" xfId="10917"/>
    <cellStyle name="Check Cell 2 73" xfId="10918"/>
    <cellStyle name="Check Cell 2 74" xfId="10919"/>
    <cellStyle name="Check Cell 2 75" xfId="10920"/>
    <cellStyle name="Check Cell 2 76" xfId="10921"/>
    <cellStyle name="Check Cell 2 77" xfId="10922"/>
    <cellStyle name="Check Cell 2 78" xfId="10923"/>
    <cellStyle name="Check Cell 2 79" xfId="10924"/>
    <cellStyle name="Check Cell 2 8" xfId="10925"/>
    <cellStyle name="Check Cell 2 80" xfId="10926"/>
    <cellStyle name="Check Cell 2 81" xfId="10927"/>
    <cellStyle name="Check Cell 2 82" xfId="10928"/>
    <cellStyle name="Check Cell 2 83" xfId="10929"/>
    <cellStyle name="Check Cell 2 84" xfId="10930"/>
    <cellStyle name="Check Cell 2 85" xfId="10931"/>
    <cellStyle name="Check Cell 2 86" xfId="10932"/>
    <cellStyle name="Check Cell 2 9" xfId="10933"/>
    <cellStyle name="Check Cell 3" xfId="10934"/>
    <cellStyle name="Chi phÝ kh¸c_Book1" xfId="547"/>
    <cellStyle name="chu" xfId="10935"/>
    <cellStyle name="Chuẩn 2" xfId="2833"/>
    <cellStyle name="Chuẩn 2 2" xfId="10936"/>
    <cellStyle name="Chuẩn 7" xfId="10937"/>
    <cellStyle name="CHUONG" xfId="548"/>
    <cellStyle name="Co?ma_Sheet1" xfId="10938"/>
    <cellStyle name="Column_Title" xfId="10939"/>
    <cellStyle name="Comma" xfId="549"/>
    <cellStyle name="Comma  - Style1" xfId="550"/>
    <cellStyle name="Comma  - Style1 2" xfId="10940"/>
    <cellStyle name="Comma  - Style2" xfId="551"/>
    <cellStyle name="Comma  - Style2 2" xfId="10941"/>
    <cellStyle name="Comma  - Style3" xfId="552"/>
    <cellStyle name="Comma  - Style3 2" xfId="10942"/>
    <cellStyle name="Comma  - Style4" xfId="553"/>
    <cellStyle name="Comma  - Style4 2" xfId="10943"/>
    <cellStyle name="Comma  - Style5" xfId="554"/>
    <cellStyle name="Comma  - Style5 2" xfId="10944"/>
    <cellStyle name="Comma  - Style6" xfId="555"/>
    <cellStyle name="Comma  - Style6 2" xfId="10945"/>
    <cellStyle name="Comma  - Style7" xfId="556"/>
    <cellStyle name="Comma  - Style7 2" xfId="10946"/>
    <cellStyle name="Comma  - Style8" xfId="557"/>
    <cellStyle name="Comma  - Style8 2" xfId="10947"/>
    <cellStyle name="Comma %" xfId="10948"/>
    <cellStyle name="Comma % 10" xfId="10949"/>
    <cellStyle name="Comma % 11" xfId="10950"/>
    <cellStyle name="Comma % 12" xfId="10951"/>
    <cellStyle name="Comma % 13" xfId="10952"/>
    <cellStyle name="Comma % 14" xfId="10953"/>
    <cellStyle name="Comma % 15" xfId="10954"/>
    <cellStyle name="Comma % 2" xfId="10955"/>
    <cellStyle name="Comma % 3" xfId="10956"/>
    <cellStyle name="Comma % 4" xfId="10957"/>
    <cellStyle name="Comma % 5" xfId="10958"/>
    <cellStyle name="Comma % 6" xfId="10959"/>
    <cellStyle name="Comma % 7" xfId="10960"/>
    <cellStyle name="Comma % 8" xfId="10961"/>
    <cellStyle name="Comma % 9" xfId="10962"/>
    <cellStyle name="Comma [0] 10" xfId="10963"/>
    <cellStyle name="Comma [0] 10 2" xfId="10964"/>
    <cellStyle name="Comma [0] 10 3" xfId="10965"/>
    <cellStyle name="Comma [0] 100" xfId="10966"/>
    <cellStyle name="Comma [0] 100 2" xfId="10967"/>
    <cellStyle name="Comma [0] 101" xfId="10968"/>
    <cellStyle name="Comma [0] 101 2" xfId="10969"/>
    <cellStyle name="Comma [0] 102" xfId="10970"/>
    <cellStyle name="Comma [0] 102 2" xfId="10971"/>
    <cellStyle name="Comma [0] 103" xfId="10972"/>
    <cellStyle name="Comma [0] 103 2" xfId="10973"/>
    <cellStyle name="Comma [0] 104" xfId="10974"/>
    <cellStyle name="Comma [0] 104 2" xfId="10975"/>
    <cellStyle name="Comma [0] 105" xfId="10976"/>
    <cellStyle name="Comma [0] 105 2" xfId="10977"/>
    <cellStyle name="Comma [0] 106" xfId="10978"/>
    <cellStyle name="Comma [0] 106 2" xfId="10979"/>
    <cellStyle name="Comma [0] 107" xfId="10980"/>
    <cellStyle name="Comma [0] 107 2" xfId="10981"/>
    <cellStyle name="Comma [0] 108" xfId="10982"/>
    <cellStyle name="Comma [0] 108 2" xfId="10983"/>
    <cellStyle name="Comma [0] 109" xfId="10984"/>
    <cellStyle name="Comma [0] 109 2" xfId="10985"/>
    <cellStyle name="Comma [0] 11" xfId="10986"/>
    <cellStyle name="Comma [0] 11 2" xfId="10987"/>
    <cellStyle name="Comma [0] 110" xfId="10988"/>
    <cellStyle name="Comma [0] 110 2" xfId="10989"/>
    <cellStyle name="Comma [0] 111" xfId="10990"/>
    <cellStyle name="Comma [0] 111 2" xfId="10991"/>
    <cellStyle name="Comma [0] 112" xfId="10992"/>
    <cellStyle name="Comma [0] 112 2" xfId="10993"/>
    <cellStyle name="Comma [0] 113" xfId="10994"/>
    <cellStyle name="Comma [0] 113 2" xfId="10995"/>
    <cellStyle name="Comma [0] 114" xfId="10996"/>
    <cellStyle name="Comma [0] 114 2" xfId="10997"/>
    <cellStyle name="Comma [0] 115" xfId="10998"/>
    <cellStyle name="Comma [0] 115 2" xfId="10999"/>
    <cellStyle name="Comma [0] 116" xfId="11000"/>
    <cellStyle name="Comma [0] 116 2" xfId="11001"/>
    <cellStyle name="Comma [0] 117" xfId="11002"/>
    <cellStyle name="Comma [0] 117 2" xfId="11003"/>
    <cellStyle name="Comma [0] 118" xfId="11004"/>
    <cellStyle name="Comma [0] 118 2" xfId="11005"/>
    <cellStyle name="Comma [0] 119" xfId="11006"/>
    <cellStyle name="Comma [0] 119 2" xfId="11007"/>
    <cellStyle name="Comma [0] 12" xfId="11008"/>
    <cellStyle name="Comma [0] 12 2" xfId="11009"/>
    <cellStyle name="Comma [0] 120" xfId="11010"/>
    <cellStyle name="Comma [0] 120 2" xfId="11011"/>
    <cellStyle name="Comma [0] 121" xfId="11012"/>
    <cellStyle name="Comma [0] 121 2" xfId="11013"/>
    <cellStyle name="Comma [0] 122" xfId="11014"/>
    <cellStyle name="Comma [0] 122 2" xfId="11015"/>
    <cellStyle name="Comma [0] 123" xfId="11016"/>
    <cellStyle name="Comma [0] 123 2" xfId="11017"/>
    <cellStyle name="Comma [0] 124" xfId="11018"/>
    <cellStyle name="Comma [0] 124 2" xfId="11019"/>
    <cellStyle name="Comma [0] 125" xfId="11020"/>
    <cellStyle name="Comma [0] 125 2" xfId="11021"/>
    <cellStyle name="Comma [0] 126" xfId="11022"/>
    <cellStyle name="Comma [0] 126 2" xfId="11023"/>
    <cellStyle name="Comma [0] 127" xfId="11024"/>
    <cellStyle name="Comma [0] 127 2" xfId="11025"/>
    <cellStyle name="Comma [0] 128" xfId="11026"/>
    <cellStyle name="Comma [0] 128 2" xfId="11027"/>
    <cellStyle name="Comma [0] 129" xfId="11028"/>
    <cellStyle name="Comma [0] 129 2" xfId="11029"/>
    <cellStyle name="Comma [0] 13" xfId="11030"/>
    <cellStyle name="Comma [0] 13 2" xfId="11031"/>
    <cellStyle name="Comma [0] 130" xfId="11032"/>
    <cellStyle name="Comma [0] 130 2" xfId="11033"/>
    <cellStyle name="Comma [0] 131" xfId="11034"/>
    <cellStyle name="Comma [0] 131 2" xfId="11035"/>
    <cellStyle name="Comma [0] 132" xfId="11036"/>
    <cellStyle name="Comma [0] 132 2" xfId="11037"/>
    <cellStyle name="Comma [0] 133" xfId="11038"/>
    <cellStyle name="Comma [0] 133 2" xfId="11039"/>
    <cellStyle name="Comma [0] 134" xfId="11040"/>
    <cellStyle name="Comma [0] 134 2" xfId="11041"/>
    <cellStyle name="Comma [0] 135" xfId="11042"/>
    <cellStyle name="Comma [0] 135 2" xfId="11043"/>
    <cellStyle name="Comma [0] 136" xfId="11044"/>
    <cellStyle name="Comma [0] 136 2" xfId="11045"/>
    <cellStyle name="Comma [0] 137" xfId="11046"/>
    <cellStyle name="Comma [0] 137 2" xfId="11047"/>
    <cellStyle name="Comma [0] 138" xfId="11048"/>
    <cellStyle name="Comma [0] 138 2" xfId="11049"/>
    <cellStyle name="Comma [0] 139" xfId="11050"/>
    <cellStyle name="Comma [0] 139 2" xfId="11051"/>
    <cellStyle name="Comma [0] 14" xfId="11052"/>
    <cellStyle name="Comma [0] 14 2" xfId="11053"/>
    <cellStyle name="Comma [0] 140" xfId="11054"/>
    <cellStyle name="Comma [0] 140 2" xfId="11055"/>
    <cellStyle name="Comma [0] 141" xfId="11056"/>
    <cellStyle name="Comma [0] 141 2" xfId="11057"/>
    <cellStyle name="Comma [0] 142" xfId="11058"/>
    <cellStyle name="Comma [0] 142 2" xfId="11059"/>
    <cellStyle name="Comma [0] 143" xfId="11060"/>
    <cellStyle name="Comma [0] 143 2" xfId="11061"/>
    <cellStyle name="Comma [0] 144" xfId="11062"/>
    <cellStyle name="Comma [0] 144 2" xfId="11063"/>
    <cellStyle name="Comma [0] 145" xfId="11064"/>
    <cellStyle name="Comma [0] 145 2" xfId="11065"/>
    <cellStyle name="Comma [0] 146" xfId="11066"/>
    <cellStyle name="Comma [0] 146 2" xfId="11067"/>
    <cellStyle name="Comma [0] 147" xfId="11068"/>
    <cellStyle name="Comma [0] 147 2" xfId="11069"/>
    <cellStyle name="Comma [0] 148" xfId="11070"/>
    <cellStyle name="Comma [0] 148 2" xfId="11071"/>
    <cellStyle name="Comma [0] 149" xfId="11072"/>
    <cellStyle name="Comma [0] 149 2" xfId="11073"/>
    <cellStyle name="Comma [0] 15" xfId="11074"/>
    <cellStyle name="Comma [0] 15 2" xfId="11075"/>
    <cellStyle name="Comma [0] 150" xfId="11076"/>
    <cellStyle name="Comma [0] 150 2" xfId="11077"/>
    <cellStyle name="Comma [0] 151" xfId="11078"/>
    <cellStyle name="Comma [0] 151 2" xfId="11079"/>
    <cellStyle name="Comma [0] 152" xfId="11080"/>
    <cellStyle name="Comma [0] 152 2" xfId="11081"/>
    <cellStyle name="Comma [0] 153" xfId="11082"/>
    <cellStyle name="Comma [0] 153 2" xfId="11083"/>
    <cellStyle name="Comma [0] 154" xfId="11084"/>
    <cellStyle name="Comma [0] 154 2" xfId="11085"/>
    <cellStyle name="Comma [0] 155" xfId="11086"/>
    <cellStyle name="Comma [0] 155 2" xfId="11087"/>
    <cellStyle name="Comma [0] 156" xfId="11088"/>
    <cellStyle name="Comma [0] 156 2" xfId="11089"/>
    <cellStyle name="Comma [0] 157" xfId="11090"/>
    <cellStyle name="Comma [0] 157 2" xfId="11091"/>
    <cellStyle name="Comma [0] 158" xfId="11092"/>
    <cellStyle name="Comma [0] 158 2" xfId="11093"/>
    <cellStyle name="Comma [0] 159" xfId="11094"/>
    <cellStyle name="Comma [0] 159 2" xfId="11095"/>
    <cellStyle name="Comma [0] 16" xfId="11096"/>
    <cellStyle name="Comma [0] 16 2" xfId="11097"/>
    <cellStyle name="Comma [0] 160" xfId="11098"/>
    <cellStyle name="Comma [0] 160 2" xfId="11099"/>
    <cellStyle name="Comma [0] 161" xfId="11100"/>
    <cellStyle name="Comma [0] 161 2" xfId="11101"/>
    <cellStyle name="Comma [0] 162" xfId="11102"/>
    <cellStyle name="Comma [0] 162 2" xfId="11103"/>
    <cellStyle name="Comma [0] 163" xfId="11104"/>
    <cellStyle name="Comma [0] 163 2" xfId="11105"/>
    <cellStyle name="Comma [0] 164" xfId="11106"/>
    <cellStyle name="Comma [0] 164 2" xfId="11107"/>
    <cellStyle name="Comma [0] 165" xfId="11108"/>
    <cellStyle name="Comma [0] 165 2" xfId="11109"/>
    <cellStyle name="Comma [0] 166" xfId="11110"/>
    <cellStyle name="Comma [0] 166 2" xfId="11111"/>
    <cellStyle name="Comma [0] 167" xfId="11112"/>
    <cellStyle name="Comma [0] 167 2" xfId="11113"/>
    <cellStyle name="Comma [0] 168" xfId="11114"/>
    <cellStyle name="Comma [0] 168 2" xfId="11115"/>
    <cellStyle name="Comma [0] 169" xfId="11116"/>
    <cellStyle name="Comma [0] 169 2" xfId="11117"/>
    <cellStyle name="Comma [0] 17" xfId="11118"/>
    <cellStyle name="Comma [0] 17 2" xfId="11119"/>
    <cellStyle name="Comma [0] 170" xfId="11120"/>
    <cellStyle name="Comma [0] 170 2" xfId="11121"/>
    <cellStyle name="Comma [0] 171" xfId="11122"/>
    <cellStyle name="Comma [0] 171 2" xfId="11123"/>
    <cellStyle name="Comma [0] 172" xfId="11124"/>
    <cellStyle name="Comma [0] 172 2" xfId="11125"/>
    <cellStyle name="Comma [0] 173" xfId="11126"/>
    <cellStyle name="Comma [0] 173 2" xfId="11127"/>
    <cellStyle name="Comma [0] 174" xfId="11128"/>
    <cellStyle name="Comma [0] 174 2" xfId="11129"/>
    <cellStyle name="Comma [0] 175" xfId="11130"/>
    <cellStyle name="Comma [0] 175 2" xfId="11131"/>
    <cellStyle name="Comma [0] 176" xfId="11132"/>
    <cellStyle name="Comma [0] 176 2" xfId="11133"/>
    <cellStyle name="Comma [0] 177" xfId="11134"/>
    <cellStyle name="Comma [0] 177 2" xfId="11135"/>
    <cellStyle name="Comma [0] 178" xfId="11136"/>
    <cellStyle name="Comma [0] 178 2" xfId="11137"/>
    <cellStyle name="Comma [0] 179" xfId="11138"/>
    <cellStyle name="Comma [0] 179 2" xfId="11139"/>
    <cellStyle name="Comma [0] 18" xfId="11140"/>
    <cellStyle name="Comma [0] 18 2" xfId="11141"/>
    <cellStyle name="Comma [0] 180" xfId="11142"/>
    <cellStyle name="Comma [0] 180 2" xfId="11143"/>
    <cellStyle name="Comma [0] 181" xfId="11144"/>
    <cellStyle name="Comma [0] 181 2" xfId="11145"/>
    <cellStyle name="Comma [0] 182" xfId="11146"/>
    <cellStyle name="Comma [0] 182 2" xfId="11147"/>
    <cellStyle name="Comma [0] 183" xfId="11148"/>
    <cellStyle name="Comma [0] 183 2" xfId="11149"/>
    <cellStyle name="Comma [0] 184" xfId="11150"/>
    <cellStyle name="Comma [0] 184 2" xfId="11151"/>
    <cellStyle name="Comma [0] 185" xfId="11152"/>
    <cellStyle name="Comma [0] 185 2" xfId="11153"/>
    <cellStyle name="Comma [0] 186" xfId="11154"/>
    <cellStyle name="Comma [0] 186 2" xfId="11155"/>
    <cellStyle name="Comma [0] 187" xfId="11156"/>
    <cellStyle name="Comma [0] 187 2" xfId="11157"/>
    <cellStyle name="Comma [0] 188" xfId="11158"/>
    <cellStyle name="Comma [0] 188 2" xfId="11159"/>
    <cellStyle name="Comma [0] 189" xfId="11160"/>
    <cellStyle name="Comma [0] 19" xfId="11161"/>
    <cellStyle name="Comma [0] 19 2" xfId="11162"/>
    <cellStyle name="Comma [0] 190" xfId="11163"/>
    <cellStyle name="Comma [0] 191" xfId="11164"/>
    <cellStyle name="Comma [0] 192" xfId="11165"/>
    <cellStyle name="Comma [0] 193" xfId="11166"/>
    <cellStyle name="Comma [0] 194" xfId="11167"/>
    <cellStyle name="Comma [0] 195" xfId="11168"/>
    <cellStyle name="Comma [0] 196" xfId="11169"/>
    <cellStyle name="Comma [0] 197" xfId="11170"/>
    <cellStyle name="Comma [0] 198" xfId="11171"/>
    <cellStyle name="Comma [0] 199" xfId="11172"/>
    <cellStyle name="Comma [0] 2" xfId="558"/>
    <cellStyle name="Comma [0] 2 10" xfId="11173"/>
    <cellStyle name="Comma [0] 2 10 2" xfId="11174"/>
    <cellStyle name="Comma [0] 2 10 3" xfId="11175"/>
    <cellStyle name="Comma [0] 2 11" xfId="11176"/>
    <cellStyle name="Comma [0] 2 11 2" xfId="11177"/>
    <cellStyle name="Comma [0] 2 11 3" xfId="11178"/>
    <cellStyle name="Comma [0] 2 12" xfId="11179"/>
    <cellStyle name="Comma [0] 2 12 2" xfId="11180"/>
    <cellStyle name="Comma [0] 2 12 3" xfId="11181"/>
    <cellStyle name="Comma [0] 2 13" xfId="11182"/>
    <cellStyle name="Comma [0] 2 13 2" xfId="11183"/>
    <cellStyle name="Comma [0] 2 13 3" xfId="11184"/>
    <cellStyle name="Comma [0] 2 14" xfId="11185"/>
    <cellStyle name="Comma [0] 2 14 2" xfId="11186"/>
    <cellStyle name="Comma [0] 2 14 3" xfId="11187"/>
    <cellStyle name="Comma [0] 2 15" xfId="11188"/>
    <cellStyle name="Comma [0] 2 15 2" xfId="11189"/>
    <cellStyle name="Comma [0] 2 15 3" xfId="11190"/>
    <cellStyle name="Comma [0] 2 16" xfId="11191"/>
    <cellStyle name="Comma [0] 2 16 2" xfId="11192"/>
    <cellStyle name="Comma [0] 2 16 3" xfId="11193"/>
    <cellStyle name="Comma [0] 2 17" xfId="11194"/>
    <cellStyle name="Comma [0] 2 17 2" xfId="11195"/>
    <cellStyle name="Comma [0] 2 17 3" xfId="11196"/>
    <cellStyle name="Comma [0] 2 18" xfId="11197"/>
    <cellStyle name="Comma [0] 2 18 2" xfId="11198"/>
    <cellStyle name="Comma [0] 2 18 3" xfId="11199"/>
    <cellStyle name="Comma [0] 2 19" xfId="11200"/>
    <cellStyle name="Comma [0] 2 19 2" xfId="11201"/>
    <cellStyle name="Comma [0] 2 19 3" xfId="11202"/>
    <cellStyle name="Comma [0] 2 2" xfId="559"/>
    <cellStyle name="Comma [0] 2 2 2" xfId="11203"/>
    <cellStyle name="Comma [0] 2 2 3" xfId="11204"/>
    <cellStyle name="Comma [0] 2 2 3 2" xfId="11205"/>
    <cellStyle name="Comma [0] 2 2 3 2 2" xfId="11206"/>
    <cellStyle name="Comma [0] 2 2 3 3" xfId="11207"/>
    <cellStyle name="Comma [0] 2 2 4" xfId="11208"/>
    <cellStyle name="Comma [0] 2 2 4 2" xfId="11209"/>
    <cellStyle name="Comma [0] 2 20" xfId="11210"/>
    <cellStyle name="Comma [0] 2 20 2" xfId="11211"/>
    <cellStyle name="Comma [0] 2 20 3" xfId="11212"/>
    <cellStyle name="Comma [0] 2 21" xfId="11213"/>
    <cellStyle name="Comma [0] 2 21 2" xfId="11214"/>
    <cellStyle name="Comma [0] 2 21 3" xfId="11215"/>
    <cellStyle name="Comma [0] 2 22" xfId="11216"/>
    <cellStyle name="Comma [0] 2 22 2" xfId="11217"/>
    <cellStyle name="Comma [0] 2 22 3" xfId="11218"/>
    <cellStyle name="Comma [0] 2 23" xfId="11219"/>
    <cellStyle name="Comma [0] 2 23 2" xfId="11220"/>
    <cellStyle name="Comma [0] 2 23 3" xfId="11221"/>
    <cellStyle name="Comma [0] 2 24" xfId="11222"/>
    <cellStyle name="Comma [0] 2 25" xfId="11223"/>
    <cellStyle name="Comma [0] 2 26" xfId="11224"/>
    <cellStyle name="Comma [0] 2 3" xfId="11225"/>
    <cellStyle name="Comma [0] 2 3 2" xfId="11226"/>
    <cellStyle name="Comma [0] 2 3 3" xfId="11227"/>
    <cellStyle name="Comma [0] 2 3 4" xfId="11228"/>
    <cellStyle name="Comma [0] 2 4" xfId="11229"/>
    <cellStyle name="Comma [0] 2 4 2" xfId="11230"/>
    <cellStyle name="Comma [0] 2 4 3" xfId="11231"/>
    <cellStyle name="Comma [0] 2 5" xfId="11232"/>
    <cellStyle name="Comma [0] 2 5 2" xfId="11233"/>
    <cellStyle name="Comma [0] 2 5 3" xfId="11234"/>
    <cellStyle name="Comma [0] 2 6" xfId="11235"/>
    <cellStyle name="Comma [0] 2 6 2" xfId="11236"/>
    <cellStyle name="Comma [0] 2 6 3" xfId="11237"/>
    <cellStyle name="Comma [0] 2 7" xfId="11238"/>
    <cellStyle name="Comma [0] 2 7 2" xfId="11239"/>
    <cellStyle name="Comma [0] 2 7 3" xfId="11240"/>
    <cellStyle name="Comma [0] 2 8" xfId="11241"/>
    <cellStyle name="Comma [0] 2 8 2" xfId="11242"/>
    <cellStyle name="Comma [0] 2 8 3" xfId="11243"/>
    <cellStyle name="Comma [0] 2 9" xfId="11244"/>
    <cellStyle name="Comma [0] 2 9 2" xfId="11245"/>
    <cellStyle name="Comma [0] 2 9 3" xfId="11246"/>
    <cellStyle name="Comma [0] 2_05-12  KH trung han 2016-2020 - Liem Thinh edited" xfId="11247"/>
    <cellStyle name="Comma [0] 20" xfId="11248"/>
    <cellStyle name="Comma [0] 20 2" xfId="11249"/>
    <cellStyle name="Comma [0] 200" xfId="11250"/>
    <cellStyle name="Comma [0] 201" xfId="11251"/>
    <cellStyle name="Comma [0] 202" xfId="11252"/>
    <cellStyle name="Comma [0] 203" xfId="11253"/>
    <cellStyle name="Comma [0] 204" xfId="11254"/>
    <cellStyle name="Comma [0] 205" xfId="11255"/>
    <cellStyle name="Comma [0] 206" xfId="11256"/>
    <cellStyle name="Comma [0] 207" xfId="11257"/>
    <cellStyle name="Comma [0] 208" xfId="11258"/>
    <cellStyle name="Comma [0] 209" xfId="11259"/>
    <cellStyle name="Comma [0] 21" xfId="11260"/>
    <cellStyle name="Comma [0] 21 2" xfId="11261"/>
    <cellStyle name="Comma [0] 210" xfId="11262"/>
    <cellStyle name="Comma [0] 211" xfId="11263"/>
    <cellStyle name="Comma [0] 212" xfId="11264"/>
    <cellStyle name="Comma [0] 213" xfId="11265"/>
    <cellStyle name="Comma [0] 214" xfId="11266"/>
    <cellStyle name="Comma [0] 215" xfId="11267"/>
    <cellStyle name="Comma [0] 216" xfId="11268"/>
    <cellStyle name="Comma [0] 217" xfId="11269"/>
    <cellStyle name="Comma [0] 218" xfId="11270"/>
    <cellStyle name="Comma [0] 219" xfId="11271"/>
    <cellStyle name="Comma [0] 22" xfId="11272"/>
    <cellStyle name="Comma [0] 22 2" xfId="11273"/>
    <cellStyle name="Comma [0] 220" xfId="11274"/>
    <cellStyle name="Comma [0] 221" xfId="11275"/>
    <cellStyle name="Comma [0] 222" xfId="11276"/>
    <cellStyle name="Comma [0] 223" xfId="11277"/>
    <cellStyle name="Comma [0] 224" xfId="11278"/>
    <cellStyle name="Comma [0] 225" xfId="11279"/>
    <cellStyle name="Comma [0] 226" xfId="11280"/>
    <cellStyle name="Comma [0] 227" xfId="11281"/>
    <cellStyle name="Comma [0] 228" xfId="11282"/>
    <cellStyle name="Comma [0] 229" xfId="11283"/>
    <cellStyle name="Comma [0] 23" xfId="11284"/>
    <cellStyle name="Comma [0] 23 2" xfId="11285"/>
    <cellStyle name="Comma [0] 230" xfId="11286"/>
    <cellStyle name="Comma [0] 231" xfId="11287"/>
    <cellStyle name="Comma [0] 232" xfId="11288"/>
    <cellStyle name="Comma [0] 233" xfId="11289"/>
    <cellStyle name="Comma [0] 234" xfId="11290"/>
    <cellStyle name="Comma [0] 235" xfId="11291"/>
    <cellStyle name="Comma [0] 236" xfId="11292"/>
    <cellStyle name="Comma [0] 237" xfId="11293"/>
    <cellStyle name="Comma [0] 237 2" xfId="11294"/>
    <cellStyle name="Comma [0] 238" xfId="11295"/>
    <cellStyle name="Comma [0] 238 2" xfId="11296"/>
    <cellStyle name="Comma [0] 239" xfId="11297"/>
    <cellStyle name="Comma [0] 239 2" xfId="11298"/>
    <cellStyle name="Comma [0] 24" xfId="11299"/>
    <cellStyle name="Comma [0] 24 2" xfId="11300"/>
    <cellStyle name="Comma [0] 240" xfId="11301"/>
    <cellStyle name="Comma [0] 240 2" xfId="11302"/>
    <cellStyle name="Comma [0] 241" xfId="11303"/>
    <cellStyle name="Comma [0] 241 2" xfId="11304"/>
    <cellStyle name="Comma [0] 242" xfId="11305"/>
    <cellStyle name="Comma [0] 242 2" xfId="11306"/>
    <cellStyle name="Comma [0] 243" xfId="11307"/>
    <cellStyle name="Comma [0] 244" xfId="11308"/>
    <cellStyle name="Comma [0] 245" xfId="11309"/>
    <cellStyle name="Comma [0] 246" xfId="11310"/>
    <cellStyle name="Comma [0] 247" xfId="11311"/>
    <cellStyle name="Comma [0] 248" xfId="11312"/>
    <cellStyle name="Comma [0] 249" xfId="11313"/>
    <cellStyle name="Comma [0] 249 2" xfId="11314"/>
    <cellStyle name="Comma [0] 25" xfId="11315"/>
    <cellStyle name="Comma [0] 25 2" xfId="11316"/>
    <cellStyle name="Comma [0] 26" xfId="11317"/>
    <cellStyle name="Comma [0] 26 2" xfId="11318"/>
    <cellStyle name="Comma [0] 27" xfId="11319"/>
    <cellStyle name="Comma [0] 27 2" xfId="11320"/>
    <cellStyle name="Comma [0] 28" xfId="11321"/>
    <cellStyle name="Comma [0] 28 2" xfId="11322"/>
    <cellStyle name="Comma [0] 29" xfId="11323"/>
    <cellStyle name="Comma [0] 29 2" xfId="11324"/>
    <cellStyle name="Comma [0] 3" xfId="560"/>
    <cellStyle name="Comma [0] 3 2" xfId="561"/>
    <cellStyle name="Comma [0] 3 2 2" xfId="11325"/>
    <cellStyle name="Comma [0] 3 3" xfId="11326"/>
    <cellStyle name="Comma [0] 30" xfId="11327"/>
    <cellStyle name="Comma [0] 30 2" xfId="11328"/>
    <cellStyle name="Comma [0] 31" xfId="11329"/>
    <cellStyle name="Comma [0] 31 2" xfId="11330"/>
    <cellStyle name="Comma [0] 32" xfId="11331"/>
    <cellStyle name="Comma [0] 32 2" xfId="11332"/>
    <cellStyle name="Comma [0] 33" xfId="11333"/>
    <cellStyle name="Comma [0] 33 2" xfId="11334"/>
    <cellStyle name="Comma [0] 34" xfId="11335"/>
    <cellStyle name="Comma [0] 34 2" xfId="11336"/>
    <cellStyle name="Comma [0] 35" xfId="11337"/>
    <cellStyle name="Comma [0] 35 2" xfId="11338"/>
    <cellStyle name="Comma [0] 36" xfId="11339"/>
    <cellStyle name="Comma [0] 36 2" xfId="11340"/>
    <cellStyle name="Comma [0] 37" xfId="11341"/>
    <cellStyle name="Comma [0] 37 2" xfId="11342"/>
    <cellStyle name="Comma [0] 38" xfId="11343"/>
    <cellStyle name="Comma [0] 38 2" xfId="11344"/>
    <cellStyle name="Comma [0] 39" xfId="11345"/>
    <cellStyle name="Comma [0] 39 2" xfId="11346"/>
    <cellStyle name="Comma [0] 4" xfId="3312"/>
    <cellStyle name="Comma [0] 4 2" xfId="11347"/>
    <cellStyle name="Comma [0] 4 2 2" xfId="11348"/>
    <cellStyle name="Comma [0] 40" xfId="11349"/>
    <cellStyle name="Comma [0] 40 2" xfId="11350"/>
    <cellStyle name="Comma [0] 41" xfId="11351"/>
    <cellStyle name="Comma [0] 41 2" xfId="11352"/>
    <cellStyle name="Comma [0] 42" xfId="11353"/>
    <cellStyle name="Comma [0] 42 2" xfId="11354"/>
    <cellStyle name="Comma [0] 43" xfId="11355"/>
    <cellStyle name="Comma [0] 43 2" xfId="11356"/>
    <cellStyle name="Comma [0] 44" xfId="11357"/>
    <cellStyle name="Comma [0] 44 2" xfId="11358"/>
    <cellStyle name="Comma [0] 45" xfId="11359"/>
    <cellStyle name="Comma [0] 45 2" xfId="11360"/>
    <cellStyle name="Comma [0] 46" xfId="11361"/>
    <cellStyle name="Comma [0] 46 2" xfId="11362"/>
    <cellStyle name="Comma [0] 47" xfId="11363"/>
    <cellStyle name="Comma [0] 47 2" xfId="11364"/>
    <cellStyle name="Comma [0] 48" xfId="11365"/>
    <cellStyle name="Comma [0] 48 2" xfId="11366"/>
    <cellStyle name="Comma [0] 49" xfId="11367"/>
    <cellStyle name="Comma [0] 49 2" xfId="11368"/>
    <cellStyle name="Comma [0] 5" xfId="11369"/>
    <cellStyle name="Comma [0] 5 2" xfId="11370"/>
    <cellStyle name="Comma [0] 5 2 2" xfId="11371"/>
    <cellStyle name="Comma [0] 50" xfId="11372"/>
    <cellStyle name="Comma [0] 50 2" xfId="11373"/>
    <cellStyle name="Comma [0] 51" xfId="11374"/>
    <cellStyle name="Comma [0] 51 2" xfId="11375"/>
    <cellStyle name="Comma [0] 52" xfId="11376"/>
    <cellStyle name="Comma [0] 52 2" xfId="11377"/>
    <cellStyle name="Comma [0] 53" xfId="11378"/>
    <cellStyle name="Comma [0] 53 2" xfId="11379"/>
    <cellStyle name="Comma [0] 54" xfId="11380"/>
    <cellStyle name="Comma [0] 54 2" xfId="11381"/>
    <cellStyle name="Comma [0] 55" xfId="11382"/>
    <cellStyle name="Comma [0] 55 2" xfId="11383"/>
    <cellStyle name="Comma [0] 56" xfId="11384"/>
    <cellStyle name="Comma [0] 56 2" xfId="11385"/>
    <cellStyle name="Comma [0] 57" xfId="11386"/>
    <cellStyle name="Comma [0] 57 2" xfId="11387"/>
    <cellStyle name="Comma [0] 58" xfId="11388"/>
    <cellStyle name="Comma [0] 58 2" xfId="11389"/>
    <cellStyle name="Comma [0] 59" xfId="11390"/>
    <cellStyle name="Comma [0] 59 2" xfId="11391"/>
    <cellStyle name="Comma [0] 6" xfId="11392"/>
    <cellStyle name="Comma [0] 6 2" xfId="11393"/>
    <cellStyle name="Comma [0] 60" xfId="11394"/>
    <cellStyle name="Comma [0] 60 2" xfId="11395"/>
    <cellStyle name="Comma [0] 61" xfId="11396"/>
    <cellStyle name="Comma [0] 61 2" xfId="11397"/>
    <cellStyle name="Comma [0] 62" xfId="11398"/>
    <cellStyle name="Comma [0] 62 2" xfId="11399"/>
    <cellStyle name="Comma [0] 63" xfId="11400"/>
    <cellStyle name="Comma [0] 63 2" xfId="11401"/>
    <cellStyle name="Comma [0] 64" xfId="11402"/>
    <cellStyle name="Comma [0] 64 2" xfId="11403"/>
    <cellStyle name="Comma [0] 65" xfId="11404"/>
    <cellStyle name="Comma [0] 65 2" xfId="11405"/>
    <cellStyle name="Comma [0] 66" xfId="11406"/>
    <cellStyle name="Comma [0] 66 2" xfId="11407"/>
    <cellStyle name="Comma [0] 67" xfId="11408"/>
    <cellStyle name="Comma [0] 67 2" xfId="11409"/>
    <cellStyle name="Comma [0] 68" xfId="11410"/>
    <cellStyle name="Comma [0] 68 2" xfId="11411"/>
    <cellStyle name="Comma [0] 69" xfId="11412"/>
    <cellStyle name="Comma [0] 69 2" xfId="11413"/>
    <cellStyle name="Comma [0] 7" xfId="11414"/>
    <cellStyle name="Comma [0] 7 2" xfId="11415"/>
    <cellStyle name="Comma [0] 70" xfId="11416"/>
    <cellStyle name="Comma [0] 70 2" xfId="11417"/>
    <cellStyle name="Comma [0] 71" xfId="11418"/>
    <cellStyle name="Comma [0] 71 2" xfId="11419"/>
    <cellStyle name="Comma [0] 72" xfId="11420"/>
    <cellStyle name="Comma [0] 72 2" xfId="11421"/>
    <cellStyle name="Comma [0] 73" xfId="11422"/>
    <cellStyle name="Comma [0] 73 2" xfId="11423"/>
    <cellStyle name="Comma [0] 74" xfId="11424"/>
    <cellStyle name="Comma [0] 74 2" xfId="11425"/>
    <cellStyle name="Comma [0] 75" xfId="11426"/>
    <cellStyle name="Comma [0] 75 2" xfId="11427"/>
    <cellStyle name="Comma [0] 76" xfId="11428"/>
    <cellStyle name="Comma [0] 76 2" xfId="11429"/>
    <cellStyle name="Comma [0] 77" xfId="11430"/>
    <cellStyle name="Comma [0] 77 2" xfId="11431"/>
    <cellStyle name="Comma [0] 78" xfId="11432"/>
    <cellStyle name="Comma [0] 78 2" xfId="11433"/>
    <cellStyle name="Comma [0] 79" xfId="11434"/>
    <cellStyle name="Comma [0] 79 2" xfId="11435"/>
    <cellStyle name="Comma [0] 8" xfId="11436"/>
    <cellStyle name="Comma [0] 8 2" xfId="11437"/>
    <cellStyle name="Comma [0] 80" xfId="11438"/>
    <cellStyle name="Comma [0] 80 2" xfId="11439"/>
    <cellStyle name="Comma [0] 81" xfId="11440"/>
    <cellStyle name="Comma [0] 81 2" xfId="11441"/>
    <cellStyle name="Comma [0] 82" xfId="11442"/>
    <cellStyle name="Comma [0] 82 2" xfId="11443"/>
    <cellStyle name="Comma [0] 83" xfId="11444"/>
    <cellStyle name="Comma [0] 83 2" xfId="11445"/>
    <cellStyle name="Comma [0] 84" xfId="11446"/>
    <cellStyle name="Comma [0] 84 2" xfId="11447"/>
    <cellStyle name="Comma [0] 85" xfId="11448"/>
    <cellStyle name="Comma [0] 85 2" xfId="11449"/>
    <cellStyle name="Comma [0] 86" xfId="11450"/>
    <cellStyle name="Comma [0] 86 2" xfId="11451"/>
    <cellStyle name="Comma [0] 87" xfId="11452"/>
    <cellStyle name="Comma [0] 87 2" xfId="11453"/>
    <cellStyle name="Comma [0] 88" xfId="11454"/>
    <cellStyle name="Comma [0] 88 2" xfId="11455"/>
    <cellStyle name="Comma [0] 89" xfId="11456"/>
    <cellStyle name="Comma [0] 89 2" xfId="11457"/>
    <cellStyle name="Comma [0] 9" xfId="11458"/>
    <cellStyle name="Comma [0] 9 2" xfId="11459"/>
    <cellStyle name="Comma [0] 90" xfId="11460"/>
    <cellStyle name="Comma [0] 90 2" xfId="11461"/>
    <cellStyle name="Comma [0] 91" xfId="11462"/>
    <cellStyle name="Comma [0] 91 2" xfId="11463"/>
    <cellStyle name="Comma [0] 92" xfId="11464"/>
    <cellStyle name="Comma [0] 92 2" xfId="11465"/>
    <cellStyle name="Comma [0] 93" xfId="11466"/>
    <cellStyle name="Comma [0] 93 2" xfId="11467"/>
    <cellStyle name="Comma [0] 94" xfId="11468"/>
    <cellStyle name="Comma [0] 94 2" xfId="11469"/>
    <cellStyle name="Comma [0] 95" xfId="11470"/>
    <cellStyle name="Comma [0] 95 2" xfId="11471"/>
    <cellStyle name="Comma [0] 96" xfId="11472"/>
    <cellStyle name="Comma [0] 96 2" xfId="11473"/>
    <cellStyle name="Comma [0] 97" xfId="11474"/>
    <cellStyle name="Comma [0] 97 2" xfId="11475"/>
    <cellStyle name="Comma [0] 98" xfId="11476"/>
    <cellStyle name="Comma [0] 98 2" xfId="11477"/>
    <cellStyle name="Comma [0] 99" xfId="11478"/>
    <cellStyle name="Comma [0] 99 2" xfId="11479"/>
    <cellStyle name="Comma [00]" xfId="562"/>
    <cellStyle name="Comma [00] 10" xfId="11480"/>
    <cellStyle name="Comma [00] 11" xfId="11481"/>
    <cellStyle name="Comma [00] 12" xfId="11482"/>
    <cellStyle name="Comma [00] 13" xfId="11483"/>
    <cellStyle name="Comma [00] 14" xfId="11484"/>
    <cellStyle name="Comma [00] 15" xfId="11485"/>
    <cellStyle name="Comma [00] 16" xfId="11486"/>
    <cellStyle name="Comma [00] 2" xfId="11487"/>
    <cellStyle name="Comma [00] 3" xfId="11488"/>
    <cellStyle name="Comma [00] 4" xfId="11489"/>
    <cellStyle name="Comma [00] 5" xfId="11490"/>
    <cellStyle name="Comma [00] 6" xfId="11491"/>
    <cellStyle name="Comma [00] 7" xfId="11492"/>
    <cellStyle name="Comma [00] 8" xfId="11493"/>
    <cellStyle name="Comma [00] 9" xfId="11494"/>
    <cellStyle name="Comma [1]" xfId="563"/>
    <cellStyle name="Comma [3]" xfId="564"/>
    <cellStyle name="Comma [4]" xfId="565"/>
    <cellStyle name="Comma 0.0" xfId="11495"/>
    <cellStyle name="Comma 0.0%" xfId="11496"/>
    <cellStyle name="Comma 0.00" xfId="11497"/>
    <cellStyle name="Comma 0.00%" xfId="11498"/>
    <cellStyle name="Comma 0.000" xfId="11499"/>
    <cellStyle name="Comma 0.000%" xfId="11500"/>
    <cellStyle name="Comma 10" xfId="566"/>
    <cellStyle name="Comma 10 10" xfId="567"/>
    <cellStyle name="Comma 10 10 17" xfId="11501"/>
    <cellStyle name="Comma 10 10 2" xfId="11502"/>
    <cellStyle name="Comma 10 10 2 2" xfId="11503"/>
    <cellStyle name="Comma 10 10 2 3" xfId="11504"/>
    <cellStyle name="Comma 10 10 3" xfId="11505"/>
    <cellStyle name="Comma 10 10 4" xfId="11506"/>
    <cellStyle name="Comma 10 10 5" xfId="11507"/>
    <cellStyle name="Comma 10 11" xfId="11508"/>
    <cellStyle name="Comma 10 12" xfId="11509"/>
    <cellStyle name="Comma 10 13" xfId="11510"/>
    <cellStyle name="Comma 10 14" xfId="11511"/>
    <cellStyle name="Comma 10 15" xfId="11512"/>
    <cellStyle name="Comma 10 16" xfId="11513"/>
    <cellStyle name="Comma 10 17" xfId="11514"/>
    <cellStyle name="Comma 10 18" xfId="11515"/>
    <cellStyle name="Comma 10 19" xfId="11516"/>
    <cellStyle name="Comma 10 2" xfId="568"/>
    <cellStyle name="Comma 10 2 10" xfId="11517"/>
    <cellStyle name="Comma 10 2 10 2" xfId="11518"/>
    <cellStyle name="Comma 10 2 11" xfId="11519"/>
    <cellStyle name="Comma 10 2 11 2" xfId="11520"/>
    <cellStyle name="Comma 10 2 12" xfId="11521"/>
    <cellStyle name="Comma 10 2 12 2" xfId="11522"/>
    <cellStyle name="Comma 10 2 13" xfId="11523"/>
    <cellStyle name="Comma 10 2 13 2" xfId="11524"/>
    <cellStyle name="Comma 10 2 14" xfId="11525"/>
    <cellStyle name="Comma 10 2 14 2" xfId="11526"/>
    <cellStyle name="Comma 10 2 15" xfId="11527"/>
    <cellStyle name="Comma 10 2 15 2" xfId="11528"/>
    <cellStyle name="Comma 10 2 16" xfId="11529"/>
    <cellStyle name="Comma 10 2 16 2" xfId="11530"/>
    <cellStyle name="Comma 10 2 17" xfId="11531"/>
    <cellStyle name="Comma 10 2 17 2" xfId="11532"/>
    <cellStyle name="Comma 10 2 18" xfId="11533"/>
    <cellStyle name="Comma 10 2 18 2" xfId="11534"/>
    <cellStyle name="Comma 10 2 19" xfId="11535"/>
    <cellStyle name="Comma 10 2 19 2" xfId="11536"/>
    <cellStyle name="Comma 10 2 2" xfId="2834"/>
    <cellStyle name="Comma 10 2 2 2" xfId="11537"/>
    <cellStyle name="Comma 10 2 20" xfId="11538"/>
    <cellStyle name="Comma 10 2 20 2" xfId="11539"/>
    <cellStyle name="Comma 10 2 21" xfId="11540"/>
    <cellStyle name="Comma 10 2 21 2" xfId="11541"/>
    <cellStyle name="Comma 10 2 22" xfId="11542"/>
    <cellStyle name="Comma 10 2 22 2" xfId="11543"/>
    <cellStyle name="Comma 10 2 23" xfId="11544"/>
    <cellStyle name="Comma 10 2 23 2" xfId="11545"/>
    <cellStyle name="Comma 10 2 24" xfId="11546"/>
    <cellStyle name="Comma 10 2 24 2" xfId="11547"/>
    <cellStyle name="Comma 10 2 25" xfId="11548"/>
    <cellStyle name="Comma 10 2 25 2" xfId="11549"/>
    <cellStyle name="Comma 10 2 26" xfId="11550"/>
    <cellStyle name="Comma 10 2 26 2" xfId="11551"/>
    <cellStyle name="Comma 10 2 27" xfId="11552"/>
    <cellStyle name="Comma 10 2 27 2" xfId="11553"/>
    <cellStyle name="Comma 10 2 28" xfId="11554"/>
    <cellStyle name="Comma 10 2 28 2" xfId="11555"/>
    <cellStyle name="Comma 10 2 29" xfId="11556"/>
    <cellStyle name="Comma 10 2 29 2" xfId="11557"/>
    <cellStyle name="Comma 10 2 3" xfId="3255"/>
    <cellStyle name="Comma 10 2 3 2" xfId="11558"/>
    <cellStyle name="Comma 10 2 30" xfId="11559"/>
    <cellStyle name="Comma 10 2 30 2" xfId="11560"/>
    <cellStyle name="Comma 10 2 31" xfId="11561"/>
    <cellStyle name="Comma 10 2 31 2" xfId="11562"/>
    <cellStyle name="Comma 10 2 32" xfId="11563"/>
    <cellStyle name="Comma 10 2 32 2" xfId="11564"/>
    <cellStyle name="Comma 10 2 33" xfId="11565"/>
    <cellStyle name="Comma 10 2 33 2" xfId="11566"/>
    <cellStyle name="Comma 10 2 34" xfId="11567"/>
    <cellStyle name="Comma 10 2 34 2" xfId="11568"/>
    <cellStyle name="Comma 10 2 35" xfId="11569"/>
    <cellStyle name="Comma 10 2 35 2" xfId="11570"/>
    <cellStyle name="Comma 10 2 36" xfId="11571"/>
    <cellStyle name="Comma 10 2 36 2" xfId="11572"/>
    <cellStyle name="Comma 10 2 37" xfId="11573"/>
    <cellStyle name="Comma 10 2 37 2" xfId="11574"/>
    <cellStyle name="Comma 10 2 38" xfId="11575"/>
    <cellStyle name="Comma 10 2 38 2" xfId="11576"/>
    <cellStyle name="Comma 10 2 39" xfId="11577"/>
    <cellStyle name="Comma 10 2 39 2" xfId="11578"/>
    <cellStyle name="Comma 10 2 4" xfId="11579"/>
    <cellStyle name="Comma 10 2 4 2" xfId="11580"/>
    <cellStyle name="Comma 10 2 40" xfId="11581"/>
    <cellStyle name="Comma 10 2 40 2" xfId="11582"/>
    <cellStyle name="Comma 10 2 41" xfId="11583"/>
    <cellStyle name="Comma 10 2 41 2" xfId="11584"/>
    <cellStyle name="Comma 10 2 42" xfId="11585"/>
    <cellStyle name="Comma 10 2 42 2" xfId="11586"/>
    <cellStyle name="Comma 10 2 43" xfId="11587"/>
    <cellStyle name="Comma 10 2 43 2" xfId="11588"/>
    <cellStyle name="Comma 10 2 44" xfId="11589"/>
    <cellStyle name="Comma 10 2 44 2" xfId="11590"/>
    <cellStyle name="Comma 10 2 45" xfId="11591"/>
    <cellStyle name="Comma 10 2 45 2" xfId="11592"/>
    <cellStyle name="Comma 10 2 46" xfId="11593"/>
    <cellStyle name="Comma 10 2 46 2" xfId="11594"/>
    <cellStyle name="Comma 10 2 47" xfId="11595"/>
    <cellStyle name="Comma 10 2 47 2" xfId="11596"/>
    <cellStyle name="Comma 10 2 48" xfId="11597"/>
    <cellStyle name="Comma 10 2 48 2" xfId="11598"/>
    <cellStyle name="Comma 10 2 49" xfId="11599"/>
    <cellStyle name="Comma 10 2 49 2" xfId="11600"/>
    <cellStyle name="Comma 10 2 5" xfId="11601"/>
    <cellStyle name="Comma 10 2 5 2" xfId="11602"/>
    <cellStyle name="Comma 10 2 50" xfId="11603"/>
    <cellStyle name="Comma 10 2 50 2" xfId="11604"/>
    <cellStyle name="Comma 10 2 51" xfId="11605"/>
    <cellStyle name="Comma 10 2 51 2" xfId="11606"/>
    <cellStyle name="Comma 10 2 52" xfId="11607"/>
    <cellStyle name="Comma 10 2 52 2" xfId="11608"/>
    <cellStyle name="Comma 10 2 53" xfId="11609"/>
    <cellStyle name="Comma 10 2 53 2" xfId="11610"/>
    <cellStyle name="Comma 10 2 54" xfId="11611"/>
    <cellStyle name="Comma 10 2 54 2" xfId="11612"/>
    <cellStyle name="Comma 10 2 55" xfId="11613"/>
    <cellStyle name="Comma 10 2 55 2" xfId="11614"/>
    <cellStyle name="Comma 10 2 56" xfId="11615"/>
    <cellStyle name="Comma 10 2 56 2" xfId="11616"/>
    <cellStyle name="Comma 10 2 57" xfId="11617"/>
    <cellStyle name="Comma 10 2 57 2" xfId="11618"/>
    <cellStyle name="Comma 10 2 58" xfId="11619"/>
    <cellStyle name="Comma 10 2 58 2" xfId="11620"/>
    <cellStyle name="Comma 10 2 59" xfId="11621"/>
    <cellStyle name="Comma 10 2 59 2" xfId="11622"/>
    <cellStyle name="Comma 10 2 6" xfId="11623"/>
    <cellStyle name="Comma 10 2 6 2" xfId="11624"/>
    <cellStyle name="Comma 10 2 60" xfId="11625"/>
    <cellStyle name="Comma 10 2 60 2" xfId="11626"/>
    <cellStyle name="Comma 10 2 61" xfId="11627"/>
    <cellStyle name="Comma 10 2 61 2" xfId="11628"/>
    <cellStyle name="Comma 10 2 62" xfId="11629"/>
    <cellStyle name="Comma 10 2 62 2" xfId="11630"/>
    <cellStyle name="Comma 10 2 63" xfId="11631"/>
    <cellStyle name="Comma 10 2 63 2" xfId="11632"/>
    <cellStyle name="Comma 10 2 64" xfId="11633"/>
    <cellStyle name="Comma 10 2 64 2" xfId="11634"/>
    <cellStyle name="Comma 10 2 65" xfId="11635"/>
    <cellStyle name="Comma 10 2 65 2" xfId="11636"/>
    <cellStyle name="Comma 10 2 66" xfId="11637"/>
    <cellStyle name="Comma 10 2 66 2" xfId="11638"/>
    <cellStyle name="Comma 10 2 67" xfId="11639"/>
    <cellStyle name="Comma 10 2 67 2" xfId="11640"/>
    <cellStyle name="Comma 10 2 68" xfId="11641"/>
    <cellStyle name="Comma 10 2 68 2" xfId="11642"/>
    <cellStyle name="Comma 10 2 69" xfId="11643"/>
    <cellStyle name="Comma 10 2 69 2" xfId="11644"/>
    <cellStyle name="Comma 10 2 7" xfId="11645"/>
    <cellStyle name="Comma 10 2 7 2" xfId="11646"/>
    <cellStyle name="Comma 10 2 70" xfId="11647"/>
    <cellStyle name="Comma 10 2 70 2" xfId="11648"/>
    <cellStyle name="Comma 10 2 71" xfId="11649"/>
    <cellStyle name="Comma 10 2 71 2" xfId="11650"/>
    <cellStyle name="Comma 10 2 72" xfId="11651"/>
    <cellStyle name="Comma 10 2 72 2" xfId="11652"/>
    <cellStyle name="Comma 10 2 73" xfId="11653"/>
    <cellStyle name="Comma 10 2 73 2" xfId="11654"/>
    <cellStyle name="Comma 10 2 74" xfId="11655"/>
    <cellStyle name="Comma 10 2 74 2" xfId="11656"/>
    <cellStyle name="Comma 10 2 75" xfId="11657"/>
    <cellStyle name="Comma 10 2 75 2" xfId="11658"/>
    <cellStyle name="Comma 10 2 76" xfId="11659"/>
    <cellStyle name="Comma 10 2 76 2" xfId="11660"/>
    <cellStyle name="Comma 10 2 77" xfId="11661"/>
    <cellStyle name="Comma 10 2 77 2" xfId="11662"/>
    <cellStyle name="Comma 10 2 78" xfId="11663"/>
    <cellStyle name="Comma 10 2 78 2" xfId="11664"/>
    <cellStyle name="Comma 10 2 79" xfId="11665"/>
    <cellStyle name="Comma 10 2 79 2" xfId="11666"/>
    <cellStyle name="Comma 10 2 8" xfId="11667"/>
    <cellStyle name="Comma 10 2 8 2" xfId="11668"/>
    <cellStyle name="Comma 10 2 80" xfId="11669"/>
    <cellStyle name="Comma 10 2 80 2" xfId="11670"/>
    <cellStyle name="Comma 10 2 81" xfId="11671"/>
    <cellStyle name="Comma 10 2 81 2" xfId="11672"/>
    <cellStyle name="Comma 10 2 82" xfId="11673"/>
    <cellStyle name="Comma 10 2 82 2" xfId="11674"/>
    <cellStyle name="Comma 10 2 83" xfId="11675"/>
    <cellStyle name="Comma 10 2 83 2" xfId="11676"/>
    <cellStyle name="Comma 10 2 84" xfId="11677"/>
    <cellStyle name="Comma 10 2 85" xfId="11678"/>
    <cellStyle name="Comma 10 2 9" xfId="11679"/>
    <cellStyle name="Comma 10 2 9 2" xfId="11680"/>
    <cellStyle name="Comma 10 20" xfId="11681"/>
    <cellStyle name="Comma 10 21" xfId="11682"/>
    <cellStyle name="Comma 10 22" xfId="11683"/>
    <cellStyle name="Comma 10 23" xfId="11684"/>
    <cellStyle name="Comma 10 24" xfId="11685"/>
    <cellStyle name="Comma 10 25" xfId="11686"/>
    <cellStyle name="Comma 10 26" xfId="11687"/>
    <cellStyle name="Comma 10 27" xfId="11688"/>
    <cellStyle name="Comma 10 28" xfId="11689"/>
    <cellStyle name="Comma 10 29" xfId="11690"/>
    <cellStyle name="Comma 10 3" xfId="2304"/>
    <cellStyle name="Comma 10 3 10" xfId="11691"/>
    <cellStyle name="Comma 10 3 2" xfId="3258"/>
    <cellStyle name="Comma 10 3 2 2" xfId="11692"/>
    <cellStyle name="Comma 10 3 3" xfId="11693"/>
    <cellStyle name="Comma 10 3 3 2" xfId="11694"/>
    <cellStyle name="Comma 10 3 3 2 2" xfId="11695"/>
    <cellStyle name="Comma 10 3 4" xfId="11696"/>
    <cellStyle name="Comma 10 30" xfId="11697"/>
    <cellStyle name="Comma 10 31" xfId="11698"/>
    <cellStyle name="Comma 10 32" xfId="11699"/>
    <cellStyle name="Comma 10 33" xfId="11700"/>
    <cellStyle name="Comma 10 34" xfId="11701"/>
    <cellStyle name="Comma 10 35" xfId="11702"/>
    <cellStyle name="Comma 10 36" xfId="11703"/>
    <cellStyle name="Comma 10 37" xfId="11704"/>
    <cellStyle name="Comma 10 38" xfId="11705"/>
    <cellStyle name="Comma 10 39" xfId="11706"/>
    <cellStyle name="Comma 10 4" xfId="3217"/>
    <cellStyle name="Comma 10 4 2" xfId="11707"/>
    <cellStyle name="Comma 10 40" xfId="11708"/>
    <cellStyle name="Comma 10 41" xfId="11709"/>
    <cellStyle name="Comma 10 42" xfId="11710"/>
    <cellStyle name="Comma 10 43" xfId="11711"/>
    <cellStyle name="Comma 10 44" xfId="11712"/>
    <cellStyle name="Comma 10 45" xfId="11713"/>
    <cellStyle name="Comma 10 46" xfId="11714"/>
    <cellStyle name="Comma 10 47" xfId="11715"/>
    <cellStyle name="Comma 10 48" xfId="11716"/>
    <cellStyle name="Comma 10 49" xfId="11717"/>
    <cellStyle name="Comma 10 5" xfId="11718"/>
    <cellStyle name="Comma 10 5 2" xfId="11719"/>
    <cellStyle name="Comma 10 50" xfId="11720"/>
    <cellStyle name="Comma 10 51" xfId="11721"/>
    <cellStyle name="Comma 10 52" xfId="11722"/>
    <cellStyle name="Comma 10 53" xfId="11723"/>
    <cellStyle name="Comma 10 54" xfId="11724"/>
    <cellStyle name="Comma 10 55" xfId="11725"/>
    <cellStyle name="Comma 10 56" xfId="11726"/>
    <cellStyle name="Comma 10 57" xfId="11727"/>
    <cellStyle name="Comma 10 58" xfId="11728"/>
    <cellStyle name="Comma 10 59" xfId="11729"/>
    <cellStyle name="Comma 10 6" xfId="11730"/>
    <cellStyle name="Comma 10 60" xfId="11731"/>
    <cellStyle name="Comma 10 61" xfId="11732"/>
    <cellStyle name="Comma 10 62" xfId="11733"/>
    <cellStyle name="Comma 10 63" xfId="11734"/>
    <cellStyle name="Comma 10 64" xfId="11735"/>
    <cellStyle name="Comma 10 65" xfId="11736"/>
    <cellStyle name="Comma 10 66" xfId="11737"/>
    <cellStyle name="Comma 10 67" xfId="11738"/>
    <cellStyle name="Comma 10 68" xfId="11739"/>
    <cellStyle name="Comma 10 69" xfId="11740"/>
    <cellStyle name="Comma 10 7" xfId="11741"/>
    <cellStyle name="Comma 10 70" xfId="11742"/>
    <cellStyle name="Comma 10 71" xfId="11743"/>
    <cellStyle name="Comma 10 72" xfId="11744"/>
    <cellStyle name="Comma 10 73" xfId="11745"/>
    <cellStyle name="Comma 10 74" xfId="11746"/>
    <cellStyle name="Comma 10 75" xfId="11747"/>
    <cellStyle name="Comma 10 76" xfId="11748"/>
    <cellStyle name="Comma 10 77" xfId="11749"/>
    <cellStyle name="Comma 10 78" xfId="11750"/>
    <cellStyle name="Comma 10 79" xfId="11751"/>
    <cellStyle name="Comma 10 8" xfId="11752"/>
    <cellStyle name="Comma 10 80" xfId="11753"/>
    <cellStyle name="Comma 10 81" xfId="11754"/>
    <cellStyle name="Comma 10 82" xfId="11755"/>
    <cellStyle name="Comma 10 83" xfId="11756"/>
    <cellStyle name="Comma 10 84" xfId="11757"/>
    <cellStyle name="Comma 10 85" xfId="11758"/>
    <cellStyle name="Comma 10 86" xfId="11759"/>
    <cellStyle name="Comma 10 9" xfId="11760"/>
    <cellStyle name="Comma 10_Phan bo kh trung han theo tb 916_gui HĐND (2)" xfId="11761"/>
    <cellStyle name="Comma 100" xfId="11762"/>
    <cellStyle name="Comma 100 2" xfId="11763"/>
    <cellStyle name="Comma 100 2 2" xfId="11764"/>
    <cellStyle name="Comma 1000" xfId="3314"/>
    <cellStyle name="Comma 1000 2" xfId="11765"/>
    <cellStyle name="Comma 1000 3" xfId="17230"/>
    <cellStyle name="Comma 1000 4" xfId="17285"/>
    <cellStyle name="Comma 1000 5" xfId="17286"/>
    <cellStyle name="Comma 1000 6" xfId="17287"/>
    <cellStyle name="Comma 1000 7" xfId="17288"/>
    <cellStyle name="Comma 1000 8" xfId="17289"/>
    <cellStyle name="Comma 1001" xfId="11766"/>
    <cellStyle name="Comma 1002" xfId="11767"/>
    <cellStyle name="Comma 1003" xfId="11768"/>
    <cellStyle name="Comma 1004" xfId="11769"/>
    <cellStyle name="Comma 1005" xfId="11770"/>
    <cellStyle name="Comma 1006" xfId="11771"/>
    <cellStyle name="Comma 1007" xfId="11772"/>
    <cellStyle name="Comma 1008" xfId="11773"/>
    <cellStyle name="Comma 1009" xfId="11774"/>
    <cellStyle name="Comma 101" xfId="11775"/>
    <cellStyle name="Comma 101 2" xfId="11776"/>
    <cellStyle name="Comma 101 2 2" xfId="11777"/>
    <cellStyle name="Comma 1010" xfId="11778"/>
    <cellStyle name="Comma 1011" xfId="11779"/>
    <cellStyle name="Comma 1012" xfId="11780"/>
    <cellStyle name="Comma 1013" xfId="11781"/>
    <cellStyle name="Comma 1014" xfId="11782"/>
    <cellStyle name="Comma 1015" xfId="11783"/>
    <cellStyle name="Comma 1016" xfId="11784"/>
    <cellStyle name="Comma 1017" xfId="11785"/>
    <cellStyle name="Comma 1018" xfId="11786"/>
    <cellStyle name="Comma 1019" xfId="11787"/>
    <cellStyle name="Comma 102" xfId="11788"/>
    <cellStyle name="Comma 102 2" xfId="11789"/>
    <cellStyle name="Comma 102 2 2" xfId="11790"/>
    <cellStyle name="Comma 1020" xfId="11791"/>
    <cellStyle name="Comma 1021" xfId="11792"/>
    <cellStyle name="Comma 1022" xfId="11793"/>
    <cellStyle name="Comma 1023" xfId="11794"/>
    <cellStyle name="Comma 1024" xfId="11795"/>
    <cellStyle name="Comma 1025" xfId="11796"/>
    <cellStyle name="Comma 1026" xfId="11797"/>
    <cellStyle name="Comma 1027" xfId="11798"/>
    <cellStyle name="Comma 1028" xfId="11799"/>
    <cellStyle name="Comma 1029" xfId="11800"/>
    <cellStyle name="Comma 103" xfId="11801"/>
    <cellStyle name="Comma 103 2" xfId="11802"/>
    <cellStyle name="Comma 103 2 2" xfId="11803"/>
    <cellStyle name="Comma 1030" xfId="11804"/>
    <cellStyle name="Comma 1031" xfId="11805"/>
    <cellStyle name="Comma 1032" xfId="11806"/>
    <cellStyle name="Comma 1033" xfId="11807"/>
    <cellStyle name="Comma 1034" xfId="11808"/>
    <cellStyle name="Comma 1035" xfId="11809"/>
    <cellStyle name="Comma 1036" xfId="11810"/>
    <cellStyle name="Comma 1037" xfId="11811"/>
    <cellStyle name="Comma 1038" xfId="11812"/>
    <cellStyle name="Comma 1039" xfId="11813"/>
    <cellStyle name="Comma 104" xfId="11814"/>
    <cellStyle name="Comma 104 2" xfId="11815"/>
    <cellStyle name="Comma 104 2 2" xfId="11816"/>
    <cellStyle name="Comma 1040" xfId="11817"/>
    <cellStyle name="Comma 1041" xfId="11818"/>
    <cellStyle name="Comma 1042" xfId="11819"/>
    <cellStyle name="Comma 1043" xfId="11820"/>
    <cellStyle name="Comma 1044" xfId="11821"/>
    <cellStyle name="Comma 1045" xfId="11822"/>
    <cellStyle name="Comma 1046" xfId="11823"/>
    <cellStyle name="Comma 1047" xfId="11824"/>
    <cellStyle name="Comma 1048" xfId="11825"/>
    <cellStyle name="Comma 1049" xfId="11826"/>
    <cellStyle name="Comma 105" xfId="11827"/>
    <cellStyle name="Comma 105 2" xfId="11828"/>
    <cellStyle name="Comma 105 2 2" xfId="11829"/>
    <cellStyle name="Comma 1050" xfId="11830"/>
    <cellStyle name="Comma 1051" xfId="11831"/>
    <cellStyle name="Comma 1052" xfId="11832"/>
    <cellStyle name="Comma 1053" xfId="11833"/>
    <cellStyle name="Comma 1054" xfId="11834"/>
    <cellStyle name="Comma 1055" xfId="11835"/>
    <cellStyle name="Comma 1056" xfId="11836"/>
    <cellStyle name="Comma 1057" xfId="11837"/>
    <cellStyle name="Comma 1058" xfId="11838"/>
    <cellStyle name="Comma 1059" xfId="11839"/>
    <cellStyle name="Comma 106" xfId="11840"/>
    <cellStyle name="Comma 106 2" xfId="11841"/>
    <cellStyle name="Comma 106 2 2" xfId="11842"/>
    <cellStyle name="Comma 1060" xfId="11843"/>
    <cellStyle name="Comma 1061" xfId="11844"/>
    <cellStyle name="Comma 1062" xfId="11845"/>
    <cellStyle name="Comma 1063" xfId="11846"/>
    <cellStyle name="Comma 1064" xfId="11847"/>
    <cellStyle name="Comma 1065" xfId="11848"/>
    <cellStyle name="Comma 1066" xfId="11849"/>
    <cellStyle name="Comma 1067" xfId="11850"/>
    <cellStyle name="Comma 1068" xfId="11851"/>
    <cellStyle name="Comma 1069" xfId="11852"/>
    <cellStyle name="Comma 107" xfId="11853"/>
    <cellStyle name="Comma 107 2" xfId="11854"/>
    <cellStyle name="Comma 107 2 2" xfId="11855"/>
    <cellStyle name="Comma 1070" xfId="11856"/>
    <cellStyle name="Comma 1071" xfId="11857"/>
    <cellStyle name="Comma 1072" xfId="11858"/>
    <cellStyle name="Comma 1073" xfId="11859"/>
    <cellStyle name="Comma 1074" xfId="11860"/>
    <cellStyle name="Comma 1075" xfId="11861"/>
    <cellStyle name="Comma 1076" xfId="11862"/>
    <cellStyle name="Comma 1077" xfId="11863"/>
    <cellStyle name="Comma 1078" xfId="11864"/>
    <cellStyle name="Comma 1079" xfId="11865"/>
    <cellStyle name="Comma 108" xfId="11866"/>
    <cellStyle name="Comma 108 2" xfId="11867"/>
    <cellStyle name="Comma 108 2 2" xfId="11868"/>
    <cellStyle name="Comma 1080" xfId="11869"/>
    <cellStyle name="Comma 1081" xfId="11870"/>
    <cellStyle name="Comma 1082" xfId="11871"/>
    <cellStyle name="Comma 1083" xfId="11872"/>
    <cellStyle name="Comma 1084" xfId="11873"/>
    <cellStyle name="Comma 1085" xfId="11874"/>
    <cellStyle name="Comma 1086" xfId="11875"/>
    <cellStyle name="Comma 1087" xfId="11876"/>
    <cellStyle name="Comma 1088" xfId="11877"/>
    <cellStyle name="Comma 1089" xfId="11878"/>
    <cellStyle name="Comma 109" xfId="11879"/>
    <cellStyle name="Comma 109 2" xfId="11880"/>
    <cellStyle name="Comma 109 2 2" xfId="11881"/>
    <cellStyle name="Comma 1090" xfId="11882"/>
    <cellStyle name="Comma 1091" xfId="11883"/>
    <cellStyle name="Comma 1092" xfId="11884"/>
    <cellStyle name="Comma 1093" xfId="11885"/>
    <cellStyle name="Comma 1094" xfId="11886"/>
    <cellStyle name="Comma 1095" xfId="11887"/>
    <cellStyle name="Comma 1096" xfId="11888"/>
    <cellStyle name="Comma 1097" xfId="11889"/>
    <cellStyle name="Comma 1098" xfId="11890"/>
    <cellStyle name="Comma 1099" xfId="11891"/>
    <cellStyle name="Comma 11" xfId="569"/>
    <cellStyle name="Comma 11 10" xfId="11892"/>
    <cellStyle name="Comma 11 11" xfId="11893"/>
    <cellStyle name="Comma 11 12" xfId="11894"/>
    <cellStyle name="Comma 11 13" xfId="11895"/>
    <cellStyle name="Comma 11 14" xfId="11896"/>
    <cellStyle name="Comma 11 15" xfId="11897"/>
    <cellStyle name="Comma 11 16" xfId="11898"/>
    <cellStyle name="Comma 11 17" xfId="11899"/>
    <cellStyle name="Comma 11 18" xfId="11900"/>
    <cellStyle name="Comma 11 19" xfId="11901"/>
    <cellStyle name="Comma 11 2" xfId="570"/>
    <cellStyle name="Comma 11 2 2" xfId="2835"/>
    <cellStyle name="Comma 11 20" xfId="11902"/>
    <cellStyle name="Comma 11 21" xfId="11903"/>
    <cellStyle name="Comma 11 22" xfId="11904"/>
    <cellStyle name="Comma 11 23" xfId="11905"/>
    <cellStyle name="Comma 11 24" xfId="11906"/>
    <cellStyle name="Comma 11 25" xfId="11907"/>
    <cellStyle name="Comma 11 26" xfId="11908"/>
    <cellStyle name="Comma 11 27" xfId="11909"/>
    <cellStyle name="Comma 11 28" xfId="11910"/>
    <cellStyle name="Comma 11 29" xfId="11911"/>
    <cellStyle name="Comma 11 3" xfId="2836"/>
    <cellStyle name="Comma 11 3 2" xfId="11912"/>
    <cellStyle name="Comma 11 3 3" xfId="11913"/>
    <cellStyle name="Comma 11 30" xfId="11914"/>
    <cellStyle name="Comma 11 31" xfId="11915"/>
    <cellStyle name="Comma 11 32" xfId="11916"/>
    <cellStyle name="Comma 11 33" xfId="11917"/>
    <cellStyle name="Comma 11 34" xfId="11918"/>
    <cellStyle name="Comma 11 35" xfId="11919"/>
    <cellStyle name="Comma 11 36" xfId="11920"/>
    <cellStyle name="Comma 11 37" xfId="11921"/>
    <cellStyle name="Comma 11 38" xfId="11922"/>
    <cellStyle name="Comma 11 39" xfId="11923"/>
    <cellStyle name="Comma 11 4" xfId="11924"/>
    <cellStyle name="Comma 11 40" xfId="11925"/>
    <cellStyle name="Comma 11 41" xfId="11926"/>
    <cellStyle name="Comma 11 42" xfId="11927"/>
    <cellStyle name="Comma 11 43" xfId="11928"/>
    <cellStyle name="Comma 11 44" xfId="11929"/>
    <cellStyle name="Comma 11 45" xfId="11930"/>
    <cellStyle name="Comma 11 46" xfId="11931"/>
    <cellStyle name="Comma 11 47" xfId="11932"/>
    <cellStyle name="Comma 11 48" xfId="11933"/>
    <cellStyle name="Comma 11 49" xfId="11934"/>
    <cellStyle name="Comma 11 5" xfId="11935"/>
    <cellStyle name="Comma 11 50" xfId="11936"/>
    <cellStyle name="Comma 11 51" xfId="11937"/>
    <cellStyle name="Comma 11 52" xfId="11938"/>
    <cellStyle name="Comma 11 53" xfId="11939"/>
    <cellStyle name="Comma 11 54" xfId="11940"/>
    <cellStyle name="Comma 11 55" xfId="11941"/>
    <cellStyle name="Comma 11 56" xfId="11942"/>
    <cellStyle name="Comma 11 57" xfId="11943"/>
    <cellStyle name="Comma 11 58" xfId="11944"/>
    <cellStyle name="Comma 11 59" xfId="11945"/>
    <cellStyle name="Comma 11 6" xfId="11946"/>
    <cellStyle name="Comma 11 60" xfId="11947"/>
    <cellStyle name="Comma 11 61" xfId="11948"/>
    <cellStyle name="Comma 11 62" xfId="11949"/>
    <cellStyle name="Comma 11 63" xfId="11950"/>
    <cellStyle name="Comma 11 64" xfId="11951"/>
    <cellStyle name="Comma 11 65" xfId="11952"/>
    <cellStyle name="Comma 11 66" xfId="11953"/>
    <cellStyle name="Comma 11 67" xfId="11954"/>
    <cellStyle name="Comma 11 68" xfId="11955"/>
    <cellStyle name="Comma 11 69" xfId="11956"/>
    <cellStyle name="Comma 11 7" xfId="11957"/>
    <cellStyle name="Comma 11 70" xfId="11958"/>
    <cellStyle name="Comma 11 71" xfId="11959"/>
    <cellStyle name="Comma 11 72" xfId="11960"/>
    <cellStyle name="Comma 11 73" xfId="11961"/>
    <cellStyle name="Comma 11 74" xfId="11962"/>
    <cellStyle name="Comma 11 75" xfId="11963"/>
    <cellStyle name="Comma 11 76" xfId="11964"/>
    <cellStyle name="Comma 11 77" xfId="11965"/>
    <cellStyle name="Comma 11 78" xfId="11966"/>
    <cellStyle name="Comma 11 79" xfId="11967"/>
    <cellStyle name="Comma 11 8" xfId="11968"/>
    <cellStyle name="Comma 11 80" xfId="11969"/>
    <cellStyle name="Comma 11 81" xfId="11970"/>
    <cellStyle name="Comma 11 82" xfId="11971"/>
    <cellStyle name="Comma 11 83" xfId="11972"/>
    <cellStyle name="Comma 11 84" xfId="11973"/>
    <cellStyle name="Comma 11 85" xfId="11974"/>
    <cellStyle name="Comma 11 86" xfId="11975"/>
    <cellStyle name="Comma 11 9" xfId="11976"/>
    <cellStyle name="Comma 11_MB" xfId="2837"/>
    <cellStyle name="Comma 110" xfId="11977"/>
    <cellStyle name="Comma 110 2" xfId="11978"/>
    <cellStyle name="Comma 110 2 2" xfId="11979"/>
    <cellStyle name="Comma 111" xfId="11980"/>
    <cellStyle name="Comma 111 2" xfId="11981"/>
    <cellStyle name="Comma 111 2 2" xfId="11982"/>
    <cellStyle name="Comma 112" xfId="11983"/>
    <cellStyle name="Comma 112 2" xfId="11984"/>
    <cellStyle name="Comma 112 2 2" xfId="11985"/>
    <cellStyle name="Comma 113" xfId="11986"/>
    <cellStyle name="Comma 113 2" xfId="11987"/>
    <cellStyle name="Comma 113 2 2" xfId="11988"/>
    <cellStyle name="Comma 114" xfId="11989"/>
    <cellStyle name="Comma 114 2" xfId="11990"/>
    <cellStyle name="Comma 114 2 2" xfId="11991"/>
    <cellStyle name="Comma 115" xfId="11992"/>
    <cellStyle name="Comma 115 2" xfId="11993"/>
    <cellStyle name="Comma 115 2 2" xfId="11994"/>
    <cellStyle name="Comma 116" xfId="11995"/>
    <cellStyle name="Comma 116 2" xfId="11996"/>
    <cellStyle name="Comma 116 2 2" xfId="11997"/>
    <cellStyle name="Comma 117" xfId="11998"/>
    <cellStyle name="Comma 117 2" xfId="11999"/>
    <cellStyle name="Comma 117 2 2" xfId="12000"/>
    <cellStyle name="Comma 118" xfId="12001"/>
    <cellStyle name="Comma 118 2" xfId="12002"/>
    <cellStyle name="Comma 118 2 2" xfId="12003"/>
    <cellStyle name="Comma 119" xfId="12004"/>
    <cellStyle name="Comma 119 2" xfId="12005"/>
    <cellStyle name="Comma 119 2 2" xfId="12006"/>
    <cellStyle name="Comma 12" xfId="571"/>
    <cellStyle name="Comma 12 2" xfId="572"/>
    <cellStyle name="Comma 12 2 2" xfId="12007"/>
    <cellStyle name="Comma 12 2 3" xfId="12008"/>
    <cellStyle name="Comma 12 3" xfId="12009"/>
    <cellStyle name="Comma 12 4" xfId="12010"/>
    <cellStyle name="Comma 12 4 2" xfId="12011"/>
    <cellStyle name="Comma 120" xfId="12012"/>
    <cellStyle name="Comma 120 2" xfId="12013"/>
    <cellStyle name="Comma 120 2 2" xfId="12014"/>
    <cellStyle name="Comma 121" xfId="12015"/>
    <cellStyle name="Comma 121 2" xfId="12016"/>
    <cellStyle name="Comma 121 2 2" xfId="12017"/>
    <cellStyle name="Comma 122" xfId="12018"/>
    <cellStyle name="Comma 122 2" xfId="12019"/>
    <cellStyle name="Comma 122 2 2" xfId="12020"/>
    <cellStyle name="Comma 123" xfId="12021"/>
    <cellStyle name="Comma 123 2" xfId="12022"/>
    <cellStyle name="Comma 123 2 2" xfId="12023"/>
    <cellStyle name="Comma 124" xfId="12024"/>
    <cellStyle name="Comma 124 2" xfId="12025"/>
    <cellStyle name="Comma 124 2 2" xfId="12026"/>
    <cellStyle name="Comma 125" xfId="12027"/>
    <cellStyle name="Comma 125 2" xfId="12028"/>
    <cellStyle name="Comma 125 2 2" xfId="12029"/>
    <cellStyle name="Comma 126" xfId="12030"/>
    <cellStyle name="Comma 126 2" xfId="12031"/>
    <cellStyle name="Comma 126 2 2" xfId="12032"/>
    <cellStyle name="Comma 127" xfId="12033"/>
    <cellStyle name="Comma 127 2" xfId="12034"/>
    <cellStyle name="Comma 127 2 2" xfId="12035"/>
    <cellStyle name="Comma 128" xfId="12036"/>
    <cellStyle name="Comma 128 2" xfId="12037"/>
    <cellStyle name="Comma 128 2 2" xfId="12038"/>
    <cellStyle name="Comma 129" xfId="12039"/>
    <cellStyle name="Comma 129 2" xfId="12040"/>
    <cellStyle name="Comma 129 2 2" xfId="12041"/>
    <cellStyle name="Comma 13" xfId="573"/>
    <cellStyle name="Comma 13 10" xfId="12042"/>
    <cellStyle name="Comma 13 11" xfId="12043"/>
    <cellStyle name="Comma 13 12" xfId="12044"/>
    <cellStyle name="Comma 13 13" xfId="12045"/>
    <cellStyle name="Comma 13 14" xfId="12046"/>
    <cellStyle name="Comma 13 15" xfId="12047"/>
    <cellStyle name="Comma 13 16" xfId="12048"/>
    <cellStyle name="Comma 13 17" xfId="12049"/>
    <cellStyle name="Comma 13 18" xfId="12050"/>
    <cellStyle name="Comma 13 19" xfId="12051"/>
    <cellStyle name="Comma 13 2" xfId="574"/>
    <cellStyle name="Comma 13 2 2" xfId="2838"/>
    <cellStyle name="Comma 13 2 2 2" xfId="12052"/>
    <cellStyle name="Comma 13 2 2 2 2" xfId="12053"/>
    <cellStyle name="Comma 13 2 2 2 2 2 4" xfId="12054"/>
    <cellStyle name="Comma 13 2 2 2 2 2 4 2" xfId="12055"/>
    <cellStyle name="Comma 13 2 2 2 3" xfId="12056"/>
    <cellStyle name="Comma 13 2 2 3" xfId="12057"/>
    <cellStyle name="Comma 13 2 2 3 2" xfId="12058"/>
    <cellStyle name="Comma 13 2 2 3 3" xfId="12059"/>
    <cellStyle name="Comma 13 2 2 4" xfId="12060"/>
    <cellStyle name="Comma 13 2 2 4 2" xfId="12061"/>
    <cellStyle name="Comma 13 2 2 5" xfId="12062"/>
    <cellStyle name="Comma 13 2 2 6" xfId="12063"/>
    <cellStyle name="Comma 13 2 3" xfId="3249"/>
    <cellStyle name="Comma 13 2 3 2" xfId="12064"/>
    <cellStyle name="Comma 13 2 3 2 2" xfId="12065"/>
    <cellStyle name="Comma 13 2 3 2 3" xfId="12066"/>
    <cellStyle name="Comma 13 2 3 3" xfId="12067"/>
    <cellStyle name="Comma 13 2 3 4" xfId="12068"/>
    <cellStyle name="Comma 13 2 4" xfId="12069"/>
    <cellStyle name="Comma 13 2 4 2" xfId="12070"/>
    <cellStyle name="Comma 13 2 4 3" xfId="12071"/>
    <cellStyle name="Comma 13 2 5" xfId="12072"/>
    <cellStyle name="Comma 13 2 5 3" xfId="12073"/>
    <cellStyle name="Comma 13 2 6" xfId="12074"/>
    <cellStyle name="Comma 13 2 6 2" xfId="12075"/>
    <cellStyle name="Comma 13 2 7" xfId="12076"/>
    <cellStyle name="Comma 13 2 8" xfId="12077"/>
    <cellStyle name="Comma 13 20" xfId="12078"/>
    <cellStyle name="Comma 13 21" xfId="12079"/>
    <cellStyle name="Comma 13 22" xfId="12080"/>
    <cellStyle name="Comma 13 23" xfId="12081"/>
    <cellStyle name="Comma 13 24" xfId="12082"/>
    <cellStyle name="Comma 13 25" xfId="12083"/>
    <cellStyle name="Comma 13 26" xfId="12084"/>
    <cellStyle name="Comma 13 27" xfId="12085"/>
    <cellStyle name="Comma 13 28" xfId="12086"/>
    <cellStyle name="Comma 13 29" xfId="12087"/>
    <cellStyle name="Comma 13 3" xfId="2839"/>
    <cellStyle name="Comma 13 3 2" xfId="12088"/>
    <cellStyle name="Comma 13 30" xfId="12089"/>
    <cellStyle name="Comma 13 31" xfId="12090"/>
    <cellStyle name="Comma 13 32" xfId="12091"/>
    <cellStyle name="Comma 13 33" xfId="12092"/>
    <cellStyle name="Comma 13 34" xfId="12093"/>
    <cellStyle name="Comma 13 35" xfId="12094"/>
    <cellStyle name="Comma 13 36" xfId="12095"/>
    <cellStyle name="Comma 13 37" xfId="12096"/>
    <cellStyle name="Comma 13 38" xfId="12097"/>
    <cellStyle name="Comma 13 39" xfId="12098"/>
    <cellStyle name="Comma 13 4" xfId="12099"/>
    <cellStyle name="Comma 13 40" xfId="12100"/>
    <cellStyle name="Comma 13 41" xfId="12101"/>
    <cellStyle name="Comma 13 42" xfId="12102"/>
    <cellStyle name="Comma 13 43" xfId="12103"/>
    <cellStyle name="Comma 13 44" xfId="12104"/>
    <cellStyle name="Comma 13 45" xfId="12105"/>
    <cellStyle name="Comma 13 46" xfId="12106"/>
    <cellStyle name="Comma 13 47" xfId="12107"/>
    <cellStyle name="Comma 13 48" xfId="12108"/>
    <cellStyle name="Comma 13 49" xfId="12109"/>
    <cellStyle name="Comma 13 5" xfId="12110"/>
    <cellStyle name="Comma 13 50" xfId="12111"/>
    <cellStyle name="Comma 13 51" xfId="12112"/>
    <cellStyle name="Comma 13 52" xfId="12113"/>
    <cellStyle name="Comma 13 53" xfId="12114"/>
    <cellStyle name="Comma 13 53 2" xfId="12115"/>
    <cellStyle name="Comma 13 54" xfId="12116"/>
    <cellStyle name="Comma 13 54 2" xfId="12117"/>
    <cellStyle name="Comma 13 55" xfId="12118"/>
    <cellStyle name="Comma 13 55 2" xfId="12119"/>
    <cellStyle name="Comma 13 56" xfId="12120"/>
    <cellStyle name="Comma 13 56 2" xfId="12121"/>
    <cellStyle name="Comma 13 57" xfId="12122"/>
    <cellStyle name="Comma 13 57 2" xfId="12123"/>
    <cellStyle name="Comma 13 58" xfId="12124"/>
    <cellStyle name="Comma 13 58 2" xfId="12125"/>
    <cellStyle name="Comma 13 59" xfId="12126"/>
    <cellStyle name="Comma 13 59 2" xfId="12127"/>
    <cellStyle name="Comma 13 6" xfId="12128"/>
    <cellStyle name="Comma 13 6 2" xfId="12129"/>
    <cellStyle name="Comma 13 60" xfId="12130"/>
    <cellStyle name="Comma 13 60 2" xfId="12131"/>
    <cellStyle name="Comma 13 61" xfId="12132"/>
    <cellStyle name="Comma 13 61 2" xfId="12133"/>
    <cellStyle name="Comma 13 62" xfId="12134"/>
    <cellStyle name="Comma 13 62 2" xfId="12135"/>
    <cellStyle name="Comma 13 63" xfId="12136"/>
    <cellStyle name="Comma 13 63 2" xfId="12137"/>
    <cellStyle name="Comma 13 64" xfId="12138"/>
    <cellStyle name="Comma 13 64 2" xfId="12139"/>
    <cellStyle name="Comma 13 65" xfId="12140"/>
    <cellStyle name="Comma 13 65 2" xfId="12141"/>
    <cellStyle name="Comma 13 66" xfId="12142"/>
    <cellStyle name="Comma 13 66 2" xfId="12143"/>
    <cellStyle name="Comma 13 67" xfId="12144"/>
    <cellStyle name="Comma 13 67 2" xfId="12145"/>
    <cellStyle name="Comma 13 68" xfId="12146"/>
    <cellStyle name="Comma 13 68 2" xfId="12147"/>
    <cellStyle name="Comma 13 69" xfId="12148"/>
    <cellStyle name="Comma 13 69 2" xfId="12149"/>
    <cellStyle name="Comma 13 7" xfId="12150"/>
    <cellStyle name="Comma 13 7 2" xfId="12151"/>
    <cellStyle name="Comma 13 70" xfId="12152"/>
    <cellStyle name="Comma 13 70 2" xfId="12153"/>
    <cellStyle name="Comma 13 71" xfId="12154"/>
    <cellStyle name="Comma 13 71 2" xfId="12155"/>
    <cellStyle name="Comma 13 72" xfId="12156"/>
    <cellStyle name="Comma 13 72 2" xfId="12157"/>
    <cellStyle name="Comma 13 73" xfId="12158"/>
    <cellStyle name="Comma 13 73 2" xfId="12159"/>
    <cellStyle name="Comma 13 74" xfId="12160"/>
    <cellStyle name="Comma 13 74 2" xfId="12161"/>
    <cellStyle name="Comma 13 75" xfId="12162"/>
    <cellStyle name="Comma 13 75 2" xfId="12163"/>
    <cellStyle name="Comma 13 76" xfId="12164"/>
    <cellStyle name="Comma 13 76 2" xfId="12165"/>
    <cellStyle name="Comma 13 77" xfId="12166"/>
    <cellStyle name="Comma 13 77 2" xfId="12167"/>
    <cellStyle name="Comma 13 78" xfId="12168"/>
    <cellStyle name="Comma 13 78 2" xfId="12169"/>
    <cellStyle name="Comma 13 79" xfId="12170"/>
    <cellStyle name="Comma 13 79 2" xfId="12171"/>
    <cellStyle name="Comma 13 8" xfId="12172"/>
    <cellStyle name="Comma 13 8 2" xfId="12173"/>
    <cellStyle name="Comma 13 80" xfId="12174"/>
    <cellStyle name="Comma 13 80 2" xfId="12175"/>
    <cellStyle name="Comma 13 81" xfId="12176"/>
    <cellStyle name="Comma 13 81 2" xfId="12177"/>
    <cellStyle name="Comma 13 82" xfId="12178"/>
    <cellStyle name="Comma 13 82 2" xfId="12179"/>
    <cellStyle name="Comma 13 83" xfId="12180"/>
    <cellStyle name="Comma 13 83 2" xfId="12181"/>
    <cellStyle name="Comma 13 84" xfId="12182"/>
    <cellStyle name="Comma 13 85" xfId="12183"/>
    <cellStyle name="Comma 13 9" xfId="12184"/>
    <cellStyle name="Comma 13 9 2" xfId="12185"/>
    <cellStyle name="Comma 130" xfId="12186"/>
    <cellStyle name="Comma 130 2" xfId="12187"/>
    <cellStyle name="Comma 130 2 2" xfId="12188"/>
    <cellStyle name="Comma 130 3" xfId="12189"/>
    <cellStyle name="Comma 131" xfId="12190"/>
    <cellStyle name="Comma 131 2" xfId="12191"/>
    <cellStyle name="Comma 131 2 2" xfId="12192"/>
    <cellStyle name="Comma 131 3" xfId="12193"/>
    <cellStyle name="Comma 132" xfId="12194"/>
    <cellStyle name="Comma 132 2" xfId="12195"/>
    <cellStyle name="Comma 132 2 2" xfId="12196"/>
    <cellStyle name="Comma 132 3" xfId="12197"/>
    <cellStyle name="Comma 133" xfId="12198"/>
    <cellStyle name="Comma 133 2" xfId="12199"/>
    <cellStyle name="Comma 133 2 2" xfId="12200"/>
    <cellStyle name="Comma 133 3" xfId="12201"/>
    <cellStyle name="Comma 134" xfId="12202"/>
    <cellStyle name="Comma 134 2" xfId="12203"/>
    <cellStyle name="Comma 134 2 2" xfId="12204"/>
    <cellStyle name="Comma 134 3" xfId="12205"/>
    <cellStyle name="Comma 135" xfId="12206"/>
    <cellStyle name="Comma 135 2" xfId="12207"/>
    <cellStyle name="Comma 135 2 2" xfId="12208"/>
    <cellStyle name="Comma 135 3" xfId="12209"/>
    <cellStyle name="Comma 136" xfId="12210"/>
    <cellStyle name="Comma 136 2" xfId="12211"/>
    <cellStyle name="Comma 136 2 2" xfId="12212"/>
    <cellStyle name="Comma 136 3" xfId="12213"/>
    <cellStyle name="Comma 137" xfId="12214"/>
    <cellStyle name="Comma 137 2" xfId="12215"/>
    <cellStyle name="Comma 137 2 2" xfId="12216"/>
    <cellStyle name="Comma 137 3" xfId="12217"/>
    <cellStyle name="Comma 138" xfId="12218"/>
    <cellStyle name="Comma 138 2" xfId="12219"/>
    <cellStyle name="Comma 138 2 2" xfId="12220"/>
    <cellStyle name="Comma 138 3" xfId="12221"/>
    <cellStyle name="Comma 139" xfId="12222"/>
    <cellStyle name="Comma 139 2" xfId="12223"/>
    <cellStyle name="Comma 139 2 2" xfId="12224"/>
    <cellStyle name="Comma 139 3" xfId="12225"/>
    <cellStyle name="Comma 14" xfId="575"/>
    <cellStyle name="Comma 14 2" xfId="576"/>
    <cellStyle name="Comma 14 2 2" xfId="2840"/>
    <cellStyle name="Comma 14 2 2 3 2" xfId="12226"/>
    <cellStyle name="Comma 14 2 3" xfId="3261"/>
    <cellStyle name="Comma 14 3" xfId="3218"/>
    <cellStyle name="Comma 14 4" xfId="12227"/>
    <cellStyle name="Comma 14 5" xfId="12228"/>
    <cellStyle name="Comma 140" xfId="12229"/>
    <cellStyle name="Comma 140 2" xfId="12230"/>
    <cellStyle name="Comma 141" xfId="12231"/>
    <cellStyle name="Comma 141 2" xfId="12232"/>
    <cellStyle name="Comma 142" xfId="12233"/>
    <cellStyle name="Comma 142 2" xfId="12234"/>
    <cellStyle name="Comma 143" xfId="12235"/>
    <cellStyle name="Comma 143 2" xfId="12236"/>
    <cellStyle name="Comma 144" xfId="12237"/>
    <cellStyle name="Comma 144 2" xfId="12238"/>
    <cellStyle name="Comma 145" xfId="12239"/>
    <cellStyle name="Comma 145 2" xfId="12240"/>
    <cellStyle name="Comma 146" xfId="12241"/>
    <cellStyle name="Comma 146 2" xfId="12242"/>
    <cellStyle name="Comma 147" xfId="12243"/>
    <cellStyle name="Comma 147 2" xfId="12244"/>
    <cellStyle name="Comma 148" xfId="12245"/>
    <cellStyle name="Comma 148 2" xfId="12246"/>
    <cellStyle name="Comma 149" xfId="12247"/>
    <cellStyle name="Comma 149 2" xfId="12248"/>
    <cellStyle name="Comma 15" xfId="577"/>
    <cellStyle name="Comma 15 2" xfId="578"/>
    <cellStyle name="Comma 15 2 2" xfId="12249"/>
    <cellStyle name="Comma 15 3" xfId="2841"/>
    <cellStyle name="Comma 15 4" xfId="12250"/>
    <cellStyle name="Comma 150" xfId="12251"/>
    <cellStyle name="Comma 150 2" xfId="12252"/>
    <cellStyle name="Comma 151" xfId="12253"/>
    <cellStyle name="Comma 151 2" xfId="12254"/>
    <cellStyle name="Comma 152" xfId="12255"/>
    <cellStyle name="Comma 152 2" xfId="12256"/>
    <cellStyle name="Comma 153" xfId="12257"/>
    <cellStyle name="Comma 153 2" xfId="12258"/>
    <cellStyle name="Comma 154" xfId="12259"/>
    <cellStyle name="Comma 154 2" xfId="12260"/>
    <cellStyle name="Comma 155" xfId="12261"/>
    <cellStyle name="Comma 155 2" xfId="12262"/>
    <cellStyle name="Comma 156" xfId="12263"/>
    <cellStyle name="Comma 156 2" xfId="12264"/>
    <cellStyle name="Comma 156 2 2" xfId="12265"/>
    <cellStyle name="Comma 156 3" xfId="12266"/>
    <cellStyle name="Comma 157" xfId="12267"/>
    <cellStyle name="Comma 157 2" xfId="12268"/>
    <cellStyle name="Comma 157 2 2" xfId="12269"/>
    <cellStyle name="Comma 157 3" xfId="12270"/>
    <cellStyle name="Comma 158" xfId="12271"/>
    <cellStyle name="Comma 158 2" xfId="12272"/>
    <cellStyle name="Comma 158 2 2" xfId="12273"/>
    <cellStyle name="Comma 158 3" xfId="12274"/>
    <cellStyle name="Comma 159" xfId="12275"/>
    <cellStyle name="Comma 159 2" xfId="12276"/>
    <cellStyle name="Comma 159 2 2" xfId="12277"/>
    <cellStyle name="Comma 159 3" xfId="12278"/>
    <cellStyle name="Comma 16" xfId="579"/>
    <cellStyle name="Comma 16 10" xfId="12279"/>
    <cellStyle name="Comma 16 10 2" xfId="12280"/>
    <cellStyle name="Comma 16 10 3" xfId="12281"/>
    <cellStyle name="Comma 16 100" xfId="12282"/>
    <cellStyle name="Comma 16 100 2" xfId="12283"/>
    <cellStyle name="Comma 16 100 3" xfId="12284"/>
    <cellStyle name="Comma 16 101" xfId="12285"/>
    <cellStyle name="Comma 16 101 2" xfId="12286"/>
    <cellStyle name="Comma 16 101 3" xfId="12287"/>
    <cellStyle name="Comma 16 102" xfId="12288"/>
    <cellStyle name="Comma 16 102 2" xfId="12289"/>
    <cellStyle name="Comma 16 102 3" xfId="12290"/>
    <cellStyle name="Comma 16 103" xfId="12291"/>
    <cellStyle name="Comma 16 103 2" xfId="12292"/>
    <cellStyle name="Comma 16 103 3" xfId="12293"/>
    <cellStyle name="Comma 16 104" xfId="12294"/>
    <cellStyle name="Comma 16 104 2" xfId="12295"/>
    <cellStyle name="Comma 16 104 3" xfId="12296"/>
    <cellStyle name="Comma 16 105" xfId="12297"/>
    <cellStyle name="Comma 16 105 2" xfId="12298"/>
    <cellStyle name="Comma 16 105 3" xfId="12299"/>
    <cellStyle name="Comma 16 106" xfId="12300"/>
    <cellStyle name="Comma 16 106 2" xfId="12301"/>
    <cellStyle name="Comma 16 106 3" xfId="12302"/>
    <cellStyle name="Comma 16 107" xfId="12303"/>
    <cellStyle name="Comma 16 107 2" xfId="12304"/>
    <cellStyle name="Comma 16 107 3" xfId="12305"/>
    <cellStyle name="Comma 16 108" xfId="12306"/>
    <cellStyle name="Comma 16 108 2" xfId="12307"/>
    <cellStyle name="Comma 16 108 3" xfId="12308"/>
    <cellStyle name="Comma 16 109" xfId="12309"/>
    <cellStyle name="Comma 16 109 2" xfId="12310"/>
    <cellStyle name="Comma 16 109 3" xfId="12311"/>
    <cellStyle name="Comma 16 11" xfId="12312"/>
    <cellStyle name="Comma 16 11 2" xfId="12313"/>
    <cellStyle name="Comma 16 11 3" xfId="12314"/>
    <cellStyle name="Comma 16 110" xfId="12315"/>
    <cellStyle name="Comma 16 110 2" xfId="12316"/>
    <cellStyle name="Comma 16 110 3" xfId="12317"/>
    <cellStyle name="Comma 16 111" xfId="12318"/>
    <cellStyle name="Comma 16 111 2" xfId="12319"/>
    <cellStyle name="Comma 16 111 3" xfId="12320"/>
    <cellStyle name="Comma 16 112" xfId="12321"/>
    <cellStyle name="Comma 16 112 2" xfId="12322"/>
    <cellStyle name="Comma 16 112 3" xfId="12323"/>
    <cellStyle name="Comma 16 113" xfId="12324"/>
    <cellStyle name="Comma 16 113 2" xfId="12325"/>
    <cellStyle name="Comma 16 113 3" xfId="12326"/>
    <cellStyle name="Comma 16 114" xfId="12327"/>
    <cellStyle name="Comma 16 114 2" xfId="12328"/>
    <cellStyle name="Comma 16 114 3" xfId="12329"/>
    <cellStyle name="Comma 16 115" xfId="12330"/>
    <cellStyle name="Comma 16 115 2" xfId="12331"/>
    <cellStyle name="Comma 16 115 3" xfId="12332"/>
    <cellStyle name="Comma 16 116" xfId="12333"/>
    <cellStyle name="Comma 16 116 2" xfId="12334"/>
    <cellStyle name="Comma 16 116 3" xfId="12335"/>
    <cellStyle name="Comma 16 117" xfId="12336"/>
    <cellStyle name="Comma 16 117 2" xfId="12337"/>
    <cellStyle name="Comma 16 117 3" xfId="12338"/>
    <cellStyle name="Comma 16 118" xfId="12339"/>
    <cellStyle name="Comma 16 118 2" xfId="12340"/>
    <cellStyle name="Comma 16 118 3" xfId="12341"/>
    <cellStyle name="Comma 16 119" xfId="12342"/>
    <cellStyle name="Comma 16 119 2" xfId="12343"/>
    <cellStyle name="Comma 16 119 3" xfId="12344"/>
    <cellStyle name="Comma 16 12" xfId="12345"/>
    <cellStyle name="Comma 16 12 2" xfId="12346"/>
    <cellStyle name="Comma 16 12 3" xfId="12347"/>
    <cellStyle name="Comma 16 120" xfId="12348"/>
    <cellStyle name="Comma 16 120 2" xfId="12349"/>
    <cellStyle name="Comma 16 120 3" xfId="12350"/>
    <cellStyle name="Comma 16 121" xfId="12351"/>
    <cellStyle name="Comma 16 121 2" xfId="12352"/>
    <cellStyle name="Comma 16 121 3" xfId="12353"/>
    <cellStyle name="Comma 16 122" xfId="12354"/>
    <cellStyle name="Comma 16 122 2" xfId="12355"/>
    <cellStyle name="Comma 16 122 3" xfId="12356"/>
    <cellStyle name="Comma 16 123" xfId="12357"/>
    <cellStyle name="Comma 16 123 2" xfId="12358"/>
    <cellStyle name="Comma 16 123 3" xfId="12359"/>
    <cellStyle name="Comma 16 124" xfId="12360"/>
    <cellStyle name="Comma 16 124 2" xfId="12361"/>
    <cellStyle name="Comma 16 124 3" xfId="12362"/>
    <cellStyle name="Comma 16 125" xfId="12363"/>
    <cellStyle name="Comma 16 125 2" xfId="12364"/>
    <cellStyle name="Comma 16 125 3" xfId="12365"/>
    <cellStyle name="Comma 16 126" xfId="12366"/>
    <cellStyle name="Comma 16 126 2" xfId="12367"/>
    <cellStyle name="Comma 16 126 3" xfId="12368"/>
    <cellStyle name="Comma 16 127" xfId="12369"/>
    <cellStyle name="Comma 16 127 2" xfId="12370"/>
    <cellStyle name="Comma 16 127 3" xfId="12371"/>
    <cellStyle name="Comma 16 128" xfId="12372"/>
    <cellStyle name="Comma 16 128 2" xfId="12373"/>
    <cellStyle name="Comma 16 128 3" xfId="12374"/>
    <cellStyle name="Comma 16 129" xfId="12375"/>
    <cellStyle name="Comma 16 129 2" xfId="12376"/>
    <cellStyle name="Comma 16 129 3" xfId="12377"/>
    <cellStyle name="Comma 16 13" xfId="12378"/>
    <cellStyle name="Comma 16 13 2" xfId="12379"/>
    <cellStyle name="Comma 16 13 3" xfId="12380"/>
    <cellStyle name="Comma 16 130" xfId="12381"/>
    <cellStyle name="Comma 16 130 2" xfId="12382"/>
    <cellStyle name="Comma 16 130 3" xfId="12383"/>
    <cellStyle name="Comma 16 131" xfId="12384"/>
    <cellStyle name="Comma 16 131 2" xfId="12385"/>
    <cellStyle name="Comma 16 131 3" xfId="12386"/>
    <cellStyle name="Comma 16 132" xfId="12387"/>
    <cellStyle name="Comma 16 132 2" xfId="12388"/>
    <cellStyle name="Comma 16 132 3" xfId="12389"/>
    <cellStyle name="Comma 16 133" xfId="12390"/>
    <cellStyle name="Comma 16 133 2" xfId="12391"/>
    <cellStyle name="Comma 16 133 3" xfId="12392"/>
    <cellStyle name="Comma 16 134" xfId="12393"/>
    <cellStyle name="Comma 16 134 2" xfId="12394"/>
    <cellStyle name="Comma 16 134 3" xfId="12395"/>
    <cellStyle name="Comma 16 135" xfId="12396"/>
    <cellStyle name="Comma 16 135 2" xfId="12397"/>
    <cellStyle name="Comma 16 135 3" xfId="12398"/>
    <cellStyle name="Comma 16 136" xfId="12399"/>
    <cellStyle name="Comma 16 136 2" xfId="12400"/>
    <cellStyle name="Comma 16 136 3" xfId="12401"/>
    <cellStyle name="Comma 16 137" xfId="12402"/>
    <cellStyle name="Comma 16 137 2" xfId="12403"/>
    <cellStyle name="Comma 16 137 3" xfId="12404"/>
    <cellStyle name="Comma 16 138" xfId="12405"/>
    <cellStyle name="Comma 16 138 2" xfId="12406"/>
    <cellStyle name="Comma 16 138 3" xfId="12407"/>
    <cellStyle name="Comma 16 139" xfId="12408"/>
    <cellStyle name="Comma 16 139 2" xfId="12409"/>
    <cellStyle name="Comma 16 139 3" xfId="12410"/>
    <cellStyle name="Comma 16 14" xfId="12411"/>
    <cellStyle name="Comma 16 14 2" xfId="12412"/>
    <cellStyle name="Comma 16 14 3" xfId="12413"/>
    <cellStyle name="Comma 16 140" xfId="12414"/>
    <cellStyle name="Comma 16 140 2" xfId="12415"/>
    <cellStyle name="Comma 16 140 3" xfId="12416"/>
    <cellStyle name="Comma 16 141" xfId="12417"/>
    <cellStyle name="Comma 16 141 2" xfId="12418"/>
    <cellStyle name="Comma 16 141 3" xfId="12419"/>
    <cellStyle name="Comma 16 142" xfId="12420"/>
    <cellStyle name="Comma 16 142 2" xfId="12421"/>
    <cellStyle name="Comma 16 142 3" xfId="12422"/>
    <cellStyle name="Comma 16 143" xfId="12423"/>
    <cellStyle name="Comma 16 143 2" xfId="12424"/>
    <cellStyle name="Comma 16 143 3" xfId="12425"/>
    <cellStyle name="Comma 16 144" xfId="12426"/>
    <cellStyle name="Comma 16 144 2" xfId="12427"/>
    <cellStyle name="Comma 16 144 3" xfId="12428"/>
    <cellStyle name="Comma 16 145" xfId="12429"/>
    <cellStyle name="Comma 16 145 2" xfId="12430"/>
    <cellStyle name="Comma 16 145 3" xfId="12431"/>
    <cellStyle name="Comma 16 146" xfId="12432"/>
    <cellStyle name="Comma 16 146 2" xfId="12433"/>
    <cellStyle name="Comma 16 146 3" xfId="12434"/>
    <cellStyle name="Comma 16 147" xfId="12435"/>
    <cellStyle name="Comma 16 147 2" xfId="12436"/>
    <cellStyle name="Comma 16 147 3" xfId="12437"/>
    <cellStyle name="Comma 16 148" xfId="12438"/>
    <cellStyle name="Comma 16 148 2" xfId="12439"/>
    <cellStyle name="Comma 16 148 3" xfId="12440"/>
    <cellStyle name="Comma 16 149" xfId="12441"/>
    <cellStyle name="Comma 16 149 2" xfId="12442"/>
    <cellStyle name="Comma 16 149 3" xfId="12443"/>
    <cellStyle name="Comma 16 15" xfId="12444"/>
    <cellStyle name="Comma 16 15 2" xfId="12445"/>
    <cellStyle name="Comma 16 15 3" xfId="12446"/>
    <cellStyle name="Comma 16 150" xfId="12447"/>
    <cellStyle name="Comma 16 150 2" xfId="12448"/>
    <cellStyle name="Comma 16 150 3" xfId="12449"/>
    <cellStyle name="Comma 16 151" xfId="12450"/>
    <cellStyle name="Comma 16 151 2" xfId="12451"/>
    <cellStyle name="Comma 16 151 3" xfId="12452"/>
    <cellStyle name="Comma 16 152" xfId="12453"/>
    <cellStyle name="Comma 16 152 2" xfId="12454"/>
    <cellStyle name="Comma 16 152 3" xfId="12455"/>
    <cellStyle name="Comma 16 153" xfId="12456"/>
    <cellStyle name="Comma 16 153 2" xfId="12457"/>
    <cellStyle name="Comma 16 153 3" xfId="12458"/>
    <cellStyle name="Comma 16 154" xfId="12459"/>
    <cellStyle name="Comma 16 154 2" xfId="12460"/>
    <cellStyle name="Comma 16 154 3" xfId="12461"/>
    <cellStyle name="Comma 16 155" xfId="12462"/>
    <cellStyle name="Comma 16 155 2" xfId="12463"/>
    <cellStyle name="Comma 16 155 3" xfId="12464"/>
    <cellStyle name="Comma 16 156" xfId="12465"/>
    <cellStyle name="Comma 16 156 2" xfId="12466"/>
    <cellStyle name="Comma 16 156 3" xfId="12467"/>
    <cellStyle name="Comma 16 157" xfId="12468"/>
    <cellStyle name="Comma 16 157 2" xfId="12469"/>
    <cellStyle name="Comma 16 158" xfId="12470"/>
    <cellStyle name="Comma 16 158 2" xfId="12471"/>
    <cellStyle name="Comma 16 159" xfId="12472"/>
    <cellStyle name="Comma 16 159 2" xfId="12473"/>
    <cellStyle name="Comma 16 16" xfId="12474"/>
    <cellStyle name="Comma 16 16 2" xfId="12475"/>
    <cellStyle name="Comma 16 16 3" xfId="12476"/>
    <cellStyle name="Comma 16 160" xfId="12477"/>
    <cellStyle name="Comma 16 160 2" xfId="12478"/>
    <cellStyle name="Comma 16 161" xfId="12479"/>
    <cellStyle name="Comma 16 161 2" xfId="12480"/>
    <cellStyle name="Comma 16 162" xfId="12481"/>
    <cellStyle name="Comma 16 162 2" xfId="12482"/>
    <cellStyle name="Comma 16 163" xfId="12483"/>
    <cellStyle name="Comma 16 163 2" xfId="12484"/>
    <cellStyle name="Comma 16 164" xfId="12485"/>
    <cellStyle name="Comma 16 164 2" xfId="12486"/>
    <cellStyle name="Comma 16 165" xfId="12487"/>
    <cellStyle name="Comma 16 165 2" xfId="12488"/>
    <cellStyle name="Comma 16 166" xfId="12489"/>
    <cellStyle name="Comma 16 166 2" xfId="12490"/>
    <cellStyle name="Comma 16 167" xfId="12491"/>
    <cellStyle name="Comma 16 167 2" xfId="12492"/>
    <cellStyle name="Comma 16 168" xfId="12493"/>
    <cellStyle name="Comma 16 168 2" xfId="12494"/>
    <cellStyle name="Comma 16 169" xfId="12495"/>
    <cellStyle name="Comma 16 169 2" xfId="12496"/>
    <cellStyle name="Comma 16 17" xfId="12497"/>
    <cellStyle name="Comma 16 17 2" xfId="12498"/>
    <cellStyle name="Comma 16 17 3" xfId="12499"/>
    <cellStyle name="Comma 16 170" xfId="12500"/>
    <cellStyle name="Comma 16 170 2" xfId="12501"/>
    <cellStyle name="Comma 16 171" xfId="12502"/>
    <cellStyle name="Comma 16 171 2" xfId="12503"/>
    <cellStyle name="Comma 16 172" xfId="12504"/>
    <cellStyle name="Comma 16 172 2" xfId="12505"/>
    <cellStyle name="Comma 16 173" xfId="12506"/>
    <cellStyle name="Comma 16 173 2" xfId="12507"/>
    <cellStyle name="Comma 16 174" xfId="12508"/>
    <cellStyle name="Comma 16 174 2" xfId="12509"/>
    <cellStyle name="Comma 16 175" xfId="12510"/>
    <cellStyle name="Comma 16 175 2" xfId="12511"/>
    <cellStyle name="Comma 16 176" xfId="12512"/>
    <cellStyle name="Comma 16 176 2" xfId="12513"/>
    <cellStyle name="Comma 16 177" xfId="12514"/>
    <cellStyle name="Comma 16 177 2" xfId="12515"/>
    <cellStyle name="Comma 16 178" xfId="12516"/>
    <cellStyle name="Comma 16 178 2" xfId="12517"/>
    <cellStyle name="Comma 16 179" xfId="12518"/>
    <cellStyle name="Comma 16 179 2" xfId="12519"/>
    <cellStyle name="Comma 16 18" xfId="12520"/>
    <cellStyle name="Comma 16 18 2" xfId="12521"/>
    <cellStyle name="Comma 16 18 3" xfId="12522"/>
    <cellStyle name="Comma 16 180" xfId="12523"/>
    <cellStyle name="Comma 16 180 2" xfId="12524"/>
    <cellStyle name="Comma 16 181" xfId="12525"/>
    <cellStyle name="Comma 16 181 2" xfId="12526"/>
    <cellStyle name="Comma 16 182" xfId="12527"/>
    <cellStyle name="Comma 16 182 2" xfId="12528"/>
    <cellStyle name="Comma 16 183" xfId="12529"/>
    <cellStyle name="Comma 16 183 2" xfId="12530"/>
    <cellStyle name="Comma 16 184" xfId="12531"/>
    <cellStyle name="Comma 16 184 2" xfId="12532"/>
    <cellStyle name="Comma 16 185" xfId="12533"/>
    <cellStyle name="Comma 16 185 2" xfId="12534"/>
    <cellStyle name="Comma 16 186" xfId="12535"/>
    <cellStyle name="Comma 16 186 2" xfId="12536"/>
    <cellStyle name="Comma 16 187" xfId="12537"/>
    <cellStyle name="Comma 16 187 2" xfId="12538"/>
    <cellStyle name="Comma 16 188" xfId="12539"/>
    <cellStyle name="Comma 16 188 2" xfId="12540"/>
    <cellStyle name="Comma 16 189" xfId="12541"/>
    <cellStyle name="Comma 16 189 2" xfId="12542"/>
    <cellStyle name="Comma 16 19" xfId="12543"/>
    <cellStyle name="Comma 16 19 2" xfId="12544"/>
    <cellStyle name="Comma 16 19 3" xfId="12545"/>
    <cellStyle name="Comma 16 190" xfId="12546"/>
    <cellStyle name="Comma 16 190 2" xfId="12547"/>
    <cellStyle name="Comma 16 191" xfId="12548"/>
    <cellStyle name="Comma 16 191 2" xfId="12549"/>
    <cellStyle name="Comma 16 192" xfId="12550"/>
    <cellStyle name="Comma 16 192 2" xfId="12551"/>
    <cellStyle name="Comma 16 193" xfId="12552"/>
    <cellStyle name="Comma 16 193 2" xfId="12553"/>
    <cellStyle name="Comma 16 194" xfId="12554"/>
    <cellStyle name="Comma 16 194 2" xfId="12555"/>
    <cellStyle name="Comma 16 195" xfId="12556"/>
    <cellStyle name="Comma 16 195 2" xfId="12557"/>
    <cellStyle name="Comma 16 196" xfId="12558"/>
    <cellStyle name="Comma 16 196 2" xfId="12559"/>
    <cellStyle name="Comma 16 197" xfId="12560"/>
    <cellStyle name="Comma 16 197 2" xfId="12561"/>
    <cellStyle name="Comma 16 198" xfId="12562"/>
    <cellStyle name="Comma 16 198 2" xfId="12563"/>
    <cellStyle name="Comma 16 199" xfId="12564"/>
    <cellStyle name="Comma 16 199 2" xfId="12565"/>
    <cellStyle name="Comma 16 2" xfId="580"/>
    <cellStyle name="Comma 16 2 10" xfId="12566"/>
    <cellStyle name="Comma 16 2 10 2" xfId="12567"/>
    <cellStyle name="Comma 16 2 11" xfId="12568"/>
    <cellStyle name="Comma 16 2 11 2" xfId="12569"/>
    <cellStyle name="Comma 16 2 12" xfId="12570"/>
    <cellStyle name="Comma 16 2 12 2" xfId="12571"/>
    <cellStyle name="Comma 16 2 13" xfId="12572"/>
    <cellStyle name="Comma 16 2 13 2" xfId="12573"/>
    <cellStyle name="Comma 16 2 14" xfId="12574"/>
    <cellStyle name="Comma 16 2 14 2" xfId="12575"/>
    <cellStyle name="Comma 16 2 15" xfId="12576"/>
    <cellStyle name="Comma 16 2 15 2" xfId="12577"/>
    <cellStyle name="Comma 16 2 16" xfId="12578"/>
    <cellStyle name="Comma 16 2 16 2" xfId="12579"/>
    <cellStyle name="Comma 16 2 17" xfId="12580"/>
    <cellStyle name="Comma 16 2 17 2" xfId="12581"/>
    <cellStyle name="Comma 16 2 18" xfId="12582"/>
    <cellStyle name="Comma 16 2 18 2" xfId="12583"/>
    <cellStyle name="Comma 16 2 19" xfId="12584"/>
    <cellStyle name="Comma 16 2 19 2" xfId="12585"/>
    <cellStyle name="Comma 16 2 2" xfId="2842"/>
    <cellStyle name="Comma 16 2 2 2" xfId="12586"/>
    <cellStyle name="Comma 16 2 2 3" xfId="12587"/>
    <cellStyle name="Comma 16 2 2 4" xfId="12588"/>
    <cellStyle name="Comma 16 2 20" xfId="12589"/>
    <cellStyle name="Comma 16 2 20 2" xfId="12590"/>
    <cellStyle name="Comma 16 2 21" xfId="12591"/>
    <cellStyle name="Comma 16 2 21 2" xfId="12592"/>
    <cellStyle name="Comma 16 2 22" xfId="12593"/>
    <cellStyle name="Comma 16 2 22 2" xfId="12594"/>
    <cellStyle name="Comma 16 2 23" xfId="12595"/>
    <cellStyle name="Comma 16 2 23 2" xfId="12596"/>
    <cellStyle name="Comma 16 2 24" xfId="12597"/>
    <cellStyle name="Comma 16 2 24 2" xfId="12598"/>
    <cellStyle name="Comma 16 2 25" xfId="12599"/>
    <cellStyle name="Comma 16 2 25 2" xfId="12600"/>
    <cellStyle name="Comma 16 2 26" xfId="12601"/>
    <cellStyle name="Comma 16 2 26 2" xfId="12602"/>
    <cellStyle name="Comma 16 2 27" xfId="12603"/>
    <cellStyle name="Comma 16 2 27 2" xfId="12604"/>
    <cellStyle name="Comma 16 2 28" xfId="12605"/>
    <cellStyle name="Comma 16 2 28 2" xfId="12606"/>
    <cellStyle name="Comma 16 2 29" xfId="12607"/>
    <cellStyle name="Comma 16 2 29 2" xfId="12608"/>
    <cellStyle name="Comma 16 2 3" xfId="12609"/>
    <cellStyle name="Comma 16 2 3 2" xfId="12610"/>
    <cellStyle name="Comma 16 2 3 3" xfId="12611"/>
    <cellStyle name="Comma 16 2 30" xfId="12612"/>
    <cellStyle name="Comma 16 2 30 2" xfId="12613"/>
    <cellStyle name="Comma 16 2 31" xfId="12614"/>
    <cellStyle name="Comma 16 2 31 2" xfId="12615"/>
    <cellStyle name="Comma 16 2 32" xfId="12616"/>
    <cellStyle name="Comma 16 2 32 2" xfId="12617"/>
    <cellStyle name="Comma 16 2 33" xfId="12618"/>
    <cellStyle name="Comma 16 2 33 2" xfId="12619"/>
    <cellStyle name="Comma 16 2 34" xfId="12620"/>
    <cellStyle name="Comma 16 2 34 2" xfId="12621"/>
    <cellStyle name="Comma 16 2 35" xfId="12622"/>
    <cellStyle name="Comma 16 2 35 2" xfId="12623"/>
    <cellStyle name="Comma 16 2 36" xfId="12624"/>
    <cellStyle name="Comma 16 2 36 2" xfId="12625"/>
    <cellStyle name="Comma 16 2 37" xfId="12626"/>
    <cellStyle name="Comma 16 2 37 2" xfId="12627"/>
    <cellStyle name="Comma 16 2 38" xfId="12628"/>
    <cellStyle name="Comma 16 2 38 2" xfId="12629"/>
    <cellStyle name="Comma 16 2 39" xfId="12630"/>
    <cellStyle name="Comma 16 2 39 2" xfId="12631"/>
    <cellStyle name="Comma 16 2 4" xfId="12632"/>
    <cellStyle name="Comma 16 2 4 2" xfId="12633"/>
    <cellStyle name="Comma 16 2 40" xfId="12634"/>
    <cellStyle name="Comma 16 2 40 2" xfId="12635"/>
    <cellStyle name="Comma 16 2 41" xfId="12636"/>
    <cellStyle name="Comma 16 2 41 2" xfId="12637"/>
    <cellStyle name="Comma 16 2 42" xfId="12638"/>
    <cellStyle name="Comma 16 2 42 2" xfId="12639"/>
    <cellStyle name="Comma 16 2 43" xfId="12640"/>
    <cellStyle name="Comma 16 2 43 2" xfId="12641"/>
    <cellStyle name="Comma 16 2 44" xfId="12642"/>
    <cellStyle name="Comma 16 2 44 2" xfId="12643"/>
    <cellStyle name="Comma 16 2 45" xfId="12644"/>
    <cellStyle name="Comma 16 2 45 2" xfId="12645"/>
    <cellStyle name="Comma 16 2 46" xfId="12646"/>
    <cellStyle name="Comma 16 2 46 2" xfId="12647"/>
    <cellStyle name="Comma 16 2 47" xfId="12648"/>
    <cellStyle name="Comma 16 2 47 2" xfId="12649"/>
    <cellStyle name="Comma 16 2 48" xfId="12650"/>
    <cellStyle name="Comma 16 2 48 2" xfId="12651"/>
    <cellStyle name="Comma 16 2 49" xfId="12652"/>
    <cellStyle name="Comma 16 2 49 2" xfId="12653"/>
    <cellStyle name="Comma 16 2 5" xfId="12654"/>
    <cellStyle name="Comma 16 2 5 2" xfId="12655"/>
    <cellStyle name="Comma 16 2 50" xfId="12656"/>
    <cellStyle name="Comma 16 2 50 2" xfId="12657"/>
    <cellStyle name="Comma 16 2 51" xfId="12658"/>
    <cellStyle name="Comma 16 2 51 2" xfId="12659"/>
    <cellStyle name="Comma 16 2 52" xfId="12660"/>
    <cellStyle name="Comma 16 2 52 2" xfId="12661"/>
    <cellStyle name="Comma 16 2 53" xfId="12662"/>
    <cellStyle name="Comma 16 2 53 2" xfId="12663"/>
    <cellStyle name="Comma 16 2 54" xfId="12664"/>
    <cellStyle name="Comma 16 2 54 2" xfId="12665"/>
    <cellStyle name="Comma 16 2 55" xfId="12666"/>
    <cellStyle name="Comma 16 2 55 2" xfId="12667"/>
    <cellStyle name="Comma 16 2 56" xfId="12668"/>
    <cellStyle name="Comma 16 2 56 2" xfId="12669"/>
    <cellStyle name="Comma 16 2 57" xfId="12670"/>
    <cellStyle name="Comma 16 2 57 2" xfId="12671"/>
    <cellStyle name="Comma 16 2 58" xfId="12672"/>
    <cellStyle name="Comma 16 2 58 2" xfId="12673"/>
    <cellStyle name="Comma 16 2 59" xfId="12674"/>
    <cellStyle name="Comma 16 2 59 2" xfId="12675"/>
    <cellStyle name="Comma 16 2 6" xfId="12676"/>
    <cellStyle name="Comma 16 2 6 2" xfId="12677"/>
    <cellStyle name="Comma 16 2 60" xfId="12678"/>
    <cellStyle name="Comma 16 2 60 2" xfId="12679"/>
    <cellStyle name="Comma 16 2 61" xfId="12680"/>
    <cellStyle name="Comma 16 2 61 2" xfId="12681"/>
    <cellStyle name="Comma 16 2 62" xfId="12682"/>
    <cellStyle name="Comma 16 2 62 2" xfId="12683"/>
    <cellStyle name="Comma 16 2 63" xfId="12684"/>
    <cellStyle name="Comma 16 2 63 2" xfId="12685"/>
    <cellStyle name="Comma 16 2 64" xfId="12686"/>
    <cellStyle name="Comma 16 2 64 2" xfId="12687"/>
    <cellStyle name="Comma 16 2 65" xfId="12688"/>
    <cellStyle name="Comma 16 2 65 2" xfId="12689"/>
    <cellStyle name="Comma 16 2 66" xfId="12690"/>
    <cellStyle name="Comma 16 2 66 2" xfId="12691"/>
    <cellStyle name="Comma 16 2 67" xfId="12692"/>
    <cellStyle name="Comma 16 2 67 2" xfId="12693"/>
    <cellStyle name="Comma 16 2 68" xfId="12694"/>
    <cellStyle name="Comma 16 2 68 2" xfId="12695"/>
    <cellStyle name="Comma 16 2 69" xfId="12696"/>
    <cellStyle name="Comma 16 2 69 2" xfId="12697"/>
    <cellStyle name="Comma 16 2 7" xfId="12698"/>
    <cellStyle name="Comma 16 2 7 2" xfId="12699"/>
    <cellStyle name="Comma 16 2 70" xfId="12700"/>
    <cellStyle name="Comma 16 2 70 2" xfId="12701"/>
    <cellStyle name="Comma 16 2 71" xfId="12702"/>
    <cellStyle name="Comma 16 2 71 2" xfId="12703"/>
    <cellStyle name="Comma 16 2 72" xfId="12704"/>
    <cellStyle name="Comma 16 2 72 2" xfId="12705"/>
    <cellStyle name="Comma 16 2 73" xfId="12706"/>
    <cellStyle name="Comma 16 2 73 2" xfId="12707"/>
    <cellStyle name="Comma 16 2 74" xfId="12708"/>
    <cellStyle name="Comma 16 2 74 2" xfId="12709"/>
    <cellStyle name="Comma 16 2 75" xfId="12710"/>
    <cellStyle name="Comma 16 2 75 2" xfId="12711"/>
    <cellStyle name="Comma 16 2 76" xfId="12712"/>
    <cellStyle name="Comma 16 2 76 2" xfId="12713"/>
    <cellStyle name="Comma 16 2 77" xfId="12714"/>
    <cellStyle name="Comma 16 2 77 2" xfId="12715"/>
    <cellStyle name="Comma 16 2 78" xfId="12716"/>
    <cellStyle name="Comma 16 2 78 2" xfId="12717"/>
    <cellStyle name="Comma 16 2 79" xfId="12718"/>
    <cellStyle name="Comma 16 2 79 2" xfId="12719"/>
    <cellStyle name="Comma 16 2 8" xfId="12720"/>
    <cellStyle name="Comma 16 2 8 2" xfId="12721"/>
    <cellStyle name="Comma 16 2 80" xfId="12722"/>
    <cellStyle name="Comma 16 2 80 2" xfId="12723"/>
    <cellStyle name="Comma 16 2 81" xfId="12724"/>
    <cellStyle name="Comma 16 2 81 2" xfId="12725"/>
    <cellStyle name="Comma 16 2 82" xfId="12726"/>
    <cellStyle name="Comma 16 2 82 2" xfId="12727"/>
    <cellStyle name="Comma 16 2 83" xfId="12728"/>
    <cellStyle name="Comma 16 2 83 2" xfId="12729"/>
    <cellStyle name="Comma 16 2 84" xfId="12730"/>
    <cellStyle name="Comma 16 2 85" xfId="12731"/>
    <cellStyle name="Comma 16 2 9" xfId="12732"/>
    <cellStyle name="Comma 16 2 9 2" xfId="12733"/>
    <cellStyle name="Comma 16 20" xfId="12734"/>
    <cellStyle name="Comma 16 20 2" xfId="12735"/>
    <cellStyle name="Comma 16 20 3" xfId="12736"/>
    <cellStyle name="Comma 16 200" xfId="12737"/>
    <cellStyle name="Comma 16 200 2" xfId="12738"/>
    <cellStyle name="Comma 16 201" xfId="12739"/>
    <cellStyle name="Comma 16 201 2" xfId="12740"/>
    <cellStyle name="Comma 16 202" xfId="12741"/>
    <cellStyle name="Comma 16 202 2" xfId="12742"/>
    <cellStyle name="Comma 16 203" xfId="12743"/>
    <cellStyle name="Comma 16 203 2" xfId="12744"/>
    <cellStyle name="Comma 16 204" xfId="12745"/>
    <cellStyle name="Comma 16 204 2" xfId="12746"/>
    <cellStyle name="Comma 16 205" xfId="12747"/>
    <cellStyle name="Comma 16 205 2" xfId="12748"/>
    <cellStyle name="Comma 16 206" xfId="12749"/>
    <cellStyle name="Comma 16 206 2" xfId="12750"/>
    <cellStyle name="Comma 16 207" xfId="12751"/>
    <cellStyle name="Comma 16 207 2" xfId="12752"/>
    <cellStyle name="Comma 16 208" xfId="12753"/>
    <cellStyle name="Comma 16 208 2" xfId="12754"/>
    <cellStyle name="Comma 16 209" xfId="12755"/>
    <cellStyle name="Comma 16 209 2" xfId="12756"/>
    <cellStyle name="Comma 16 21" xfId="12757"/>
    <cellStyle name="Comma 16 21 2" xfId="12758"/>
    <cellStyle name="Comma 16 21 3" xfId="12759"/>
    <cellStyle name="Comma 16 210" xfId="12760"/>
    <cellStyle name="Comma 16 210 2" xfId="12761"/>
    <cellStyle name="Comma 16 211" xfId="12762"/>
    <cellStyle name="Comma 16 211 2" xfId="12763"/>
    <cellStyle name="Comma 16 212" xfId="12764"/>
    <cellStyle name="Comma 16 212 2" xfId="12765"/>
    <cellStyle name="Comma 16 213" xfId="12766"/>
    <cellStyle name="Comma 16 213 2" xfId="12767"/>
    <cellStyle name="Comma 16 214" xfId="12768"/>
    <cellStyle name="Comma 16 214 2" xfId="12769"/>
    <cellStyle name="Comma 16 215" xfId="12770"/>
    <cellStyle name="Comma 16 215 2" xfId="12771"/>
    <cellStyle name="Comma 16 216" xfId="12772"/>
    <cellStyle name="Comma 16 216 2" xfId="12773"/>
    <cellStyle name="Comma 16 217" xfId="12774"/>
    <cellStyle name="Comma 16 217 2" xfId="12775"/>
    <cellStyle name="Comma 16 218" xfId="12776"/>
    <cellStyle name="Comma 16 218 2" xfId="12777"/>
    <cellStyle name="Comma 16 219" xfId="12778"/>
    <cellStyle name="Comma 16 219 2" xfId="12779"/>
    <cellStyle name="Comma 16 22" xfId="12780"/>
    <cellStyle name="Comma 16 22 2" xfId="12781"/>
    <cellStyle name="Comma 16 22 3" xfId="12782"/>
    <cellStyle name="Comma 16 220" xfId="12783"/>
    <cellStyle name="Comma 16 220 2" xfId="12784"/>
    <cellStyle name="Comma 16 221" xfId="12785"/>
    <cellStyle name="Comma 16 221 2" xfId="12786"/>
    <cellStyle name="Comma 16 222" xfId="12787"/>
    <cellStyle name="Comma 16 222 2" xfId="12788"/>
    <cellStyle name="Comma 16 223" xfId="12789"/>
    <cellStyle name="Comma 16 223 2" xfId="12790"/>
    <cellStyle name="Comma 16 224" xfId="12791"/>
    <cellStyle name="Comma 16 224 2" xfId="12792"/>
    <cellStyle name="Comma 16 225" xfId="12793"/>
    <cellStyle name="Comma 16 225 2" xfId="12794"/>
    <cellStyle name="Comma 16 226" xfId="12795"/>
    <cellStyle name="Comma 16 226 2" xfId="12796"/>
    <cellStyle name="Comma 16 227" xfId="12797"/>
    <cellStyle name="Comma 16 227 2" xfId="12798"/>
    <cellStyle name="Comma 16 228" xfId="12799"/>
    <cellStyle name="Comma 16 228 2" xfId="12800"/>
    <cellStyle name="Comma 16 229" xfId="12801"/>
    <cellStyle name="Comma 16 229 2" xfId="12802"/>
    <cellStyle name="Comma 16 23" xfId="12803"/>
    <cellStyle name="Comma 16 23 2" xfId="12804"/>
    <cellStyle name="Comma 16 23 3" xfId="12805"/>
    <cellStyle name="Comma 16 230" xfId="12806"/>
    <cellStyle name="Comma 16 230 2" xfId="12807"/>
    <cellStyle name="Comma 16 231" xfId="12808"/>
    <cellStyle name="Comma 16 231 2" xfId="12809"/>
    <cellStyle name="Comma 16 232" xfId="12810"/>
    <cellStyle name="Comma 16 232 2" xfId="12811"/>
    <cellStyle name="Comma 16 233" xfId="12812"/>
    <cellStyle name="Comma 16 233 2" xfId="12813"/>
    <cellStyle name="Comma 16 234" xfId="12814"/>
    <cellStyle name="Comma 16 234 2" xfId="12815"/>
    <cellStyle name="Comma 16 235" xfId="12816"/>
    <cellStyle name="Comma 16 235 2" xfId="12817"/>
    <cellStyle name="Comma 16 236" xfId="12818"/>
    <cellStyle name="Comma 16 236 2" xfId="12819"/>
    <cellStyle name="Comma 16 237" xfId="12820"/>
    <cellStyle name="Comma 16 237 2" xfId="12821"/>
    <cellStyle name="Comma 16 238" xfId="12822"/>
    <cellStyle name="Comma 16 238 2" xfId="12823"/>
    <cellStyle name="Comma 16 239" xfId="12824"/>
    <cellStyle name="Comma 16 239 2" xfId="12825"/>
    <cellStyle name="Comma 16 24" xfId="12826"/>
    <cellStyle name="Comma 16 24 2" xfId="12827"/>
    <cellStyle name="Comma 16 24 3" xfId="12828"/>
    <cellStyle name="Comma 16 240" xfId="12829"/>
    <cellStyle name="Comma 16 240 2" xfId="12830"/>
    <cellStyle name="Comma 16 241" xfId="12831"/>
    <cellStyle name="Comma 16 241 2" xfId="12832"/>
    <cellStyle name="Comma 16 242" xfId="12833"/>
    <cellStyle name="Comma 16 242 2" xfId="12834"/>
    <cellStyle name="Comma 16 243" xfId="12835"/>
    <cellStyle name="Comma 16 243 2" xfId="12836"/>
    <cellStyle name="Comma 16 244" xfId="12837"/>
    <cellStyle name="Comma 16 244 2" xfId="12838"/>
    <cellStyle name="Comma 16 245" xfId="12839"/>
    <cellStyle name="Comma 16 245 2" xfId="12840"/>
    <cellStyle name="Comma 16 246" xfId="12841"/>
    <cellStyle name="Comma 16 246 2" xfId="12842"/>
    <cellStyle name="Comma 16 247" xfId="12843"/>
    <cellStyle name="Comma 16 247 2" xfId="12844"/>
    <cellStyle name="Comma 16 248" xfId="12845"/>
    <cellStyle name="Comma 16 248 2" xfId="12846"/>
    <cellStyle name="Comma 16 249" xfId="12847"/>
    <cellStyle name="Comma 16 249 2" xfId="12848"/>
    <cellStyle name="Comma 16 25" xfId="12849"/>
    <cellStyle name="Comma 16 25 2" xfId="12850"/>
    <cellStyle name="Comma 16 25 3" xfId="12851"/>
    <cellStyle name="Comma 16 250" xfId="12852"/>
    <cellStyle name="Comma 16 26" xfId="12853"/>
    <cellStyle name="Comma 16 26 2" xfId="12854"/>
    <cellStyle name="Comma 16 26 3" xfId="12855"/>
    <cellStyle name="Comma 16 27" xfId="12856"/>
    <cellStyle name="Comma 16 27 2" xfId="12857"/>
    <cellStyle name="Comma 16 27 3" xfId="12858"/>
    <cellStyle name="Comma 16 28" xfId="12859"/>
    <cellStyle name="Comma 16 28 2" xfId="12860"/>
    <cellStyle name="Comma 16 28 3" xfId="12861"/>
    <cellStyle name="Comma 16 29" xfId="12862"/>
    <cellStyle name="Comma 16 29 2" xfId="12863"/>
    <cellStyle name="Comma 16 29 2 2" xfId="12864"/>
    <cellStyle name="Comma 16 29 3" xfId="12865"/>
    <cellStyle name="Comma 16 3" xfId="12866"/>
    <cellStyle name="Comma 16 3 2" xfId="12867"/>
    <cellStyle name="Comma 16 3 2 2" xfId="12868"/>
    <cellStyle name="Comma 16 3 2 2 2" xfId="12869"/>
    <cellStyle name="Comma 16 3 2 3" xfId="12870"/>
    <cellStyle name="Comma 16 3 2 4" xfId="12871"/>
    <cellStyle name="Comma 16 3 3" xfId="12872"/>
    <cellStyle name="Comma 16 3 3 2" xfId="12873"/>
    <cellStyle name="Comma 16 3 3 2 2" xfId="12874"/>
    <cellStyle name="Comma 16 3 3 3" xfId="12875"/>
    <cellStyle name="Comma 16 3 4" xfId="12876"/>
    <cellStyle name="Comma 16 3 4 2" xfId="12877"/>
    <cellStyle name="Comma 16 3 4 2 4 3" xfId="12878"/>
    <cellStyle name="Comma 16 3 5" xfId="12879"/>
    <cellStyle name="Comma 16 30" xfId="12880"/>
    <cellStyle name="Comma 16 30 2" xfId="12881"/>
    <cellStyle name="Comma 16 30 3" xfId="12882"/>
    <cellStyle name="Comma 16 31" xfId="12883"/>
    <cellStyle name="Comma 16 31 2" xfId="12884"/>
    <cellStyle name="Comma 16 31 3" xfId="12885"/>
    <cellStyle name="Comma 16 32" xfId="12886"/>
    <cellStyle name="Comma 16 32 2" xfId="12887"/>
    <cellStyle name="Comma 16 32 3" xfId="12888"/>
    <cellStyle name="Comma 16 33" xfId="12889"/>
    <cellStyle name="Comma 16 33 2" xfId="12890"/>
    <cellStyle name="Comma 16 33 3" xfId="12891"/>
    <cellStyle name="Comma 16 34" xfId="12892"/>
    <cellStyle name="Comma 16 34 2" xfId="12893"/>
    <cellStyle name="Comma 16 34 3" xfId="12894"/>
    <cellStyle name="Comma 16 35" xfId="12895"/>
    <cellStyle name="Comma 16 35 2" xfId="12896"/>
    <cellStyle name="Comma 16 35 3" xfId="12897"/>
    <cellStyle name="Comma 16 36" xfId="12898"/>
    <cellStyle name="Comma 16 36 2" xfId="12899"/>
    <cellStyle name="Comma 16 36 3" xfId="12900"/>
    <cellStyle name="Comma 16 37" xfId="12901"/>
    <cellStyle name="Comma 16 37 2" xfId="12902"/>
    <cellStyle name="Comma 16 37 3" xfId="12903"/>
    <cellStyle name="Comma 16 38" xfId="12904"/>
    <cellStyle name="Comma 16 38 2" xfId="12905"/>
    <cellStyle name="Comma 16 38 3" xfId="12906"/>
    <cellStyle name="Comma 16 39" xfId="12907"/>
    <cellStyle name="Comma 16 39 2" xfId="12908"/>
    <cellStyle name="Comma 16 39 3" xfId="12909"/>
    <cellStyle name="Comma 16 4" xfId="12910"/>
    <cellStyle name="Comma 16 4 2" xfId="12911"/>
    <cellStyle name="Comma 16 4 3" xfId="12912"/>
    <cellStyle name="Comma 16 40" xfId="12913"/>
    <cellStyle name="Comma 16 40 2" xfId="12914"/>
    <cellStyle name="Comma 16 40 3" xfId="12915"/>
    <cellStyle name="Comma 16 41" xfId="12916"/>
    <cellStyle name="Comma 16 41 2" xfId="12917"/>
    <cellStyle name="Comma 16 41 3" xfId="12918"/>
    <cellStyle name="Comma 16 42" xfId="12919"/>
    <cellStyle name="Comma 16 42 2" xfId="12920"/>
    <cellStyle name="Comma 16 42 3" xfId="12921"/>
    <cellStyle name="Comma 16 43" xfId="12922"/>
    <cellStyle name="Comma 16 43 2" xfId="12923"/>
    <cellStyle name="Comma 16 43 3" xfId="12924"/>
    <cellStyle name="Comma 16 44" xfId="12925"/>
    <cellStyle name="Comma 16 44 2" xfId="12926"/>
    <cellStyle name="Comma 16 44 3" xfId="12927"/>
    <cellStyle name="Comma 16 45" xfId="12928"/>
    <cellStyle name="Comma 16 45 2" xfId="12929"/>
    <cellStyle name="Comma 16 45 3" xfId="12930"/>
    <cellStyle name="Comma 16 46" xfId="12931"/>
    <cellStyle name="Comma 16 46 2" xfId="12932"/>
    <cellStyle name="Comma 16 46 3" xfId="12933"/>
    <cellStyle name="Comma 16 47" xfId="12934"/>
    <cellStyle name="Comma 16 47 2" xfId="12935"/>
    <cellStyle name="Comma 16 47 3" xfId="12936"/>
    <cellStyle name="Comma 16 48" xfId="12937"/>
    <cellStyle name="Comma 16 48 2" xfId="12938"/>
    <cellStyle name="Comma 16 48 3" xfId="12939"/>
    <cellStyle name="Comma 16 49" xfId="12940"/>
    <cellStyle name="Comma 16 49 2" xfId="12941"/>
    <cellStyle name="Comma 16 49 3" xfId="12942"/>
    <cellStyle name="Comma 16 5" xfId="12943"/>
    <cellStyle name="Comma 16 5 2" xfId="12944"/>
    <cellStyle name="Comma 16 5 3" xfId="12945"/>
    <cellStyle name="Comma 16 50" xfId="12946"/>
    <cellStyle name="Comma 16 50 2" xfId="12947"/>
    <cellStyle name="Comma 16 50 3" xfId="12948"/>
    <cellStyle name="Comma 16 51" xfId="12949"/>
    <cellStyle name="Comma 16 51 2" xfId="12950"/>
    <cellStyle name="Comma 16 51 3" xfId="12951"/>
    <cellStyle name="Comma 16 52" xfId="12952"/>
    <cellStyle name="Comma 16 52 2" xfId="12953"/>
    <cellStyle name="Comma 16 52 3" xfId="12954"/>
    <cellStyle name="Comma 16 53" xfId="12955"/>
    <cellStyle name="Comma 16 53 2" xfId="12956"/>
    <cellStyle name="Comma 16 53 3" xfId="12957"/>
    <cellStyle name="Comma 16 54" xfId="12958"/>
    <cellStyle name="Comma 16 54 2" xfId="12959"/>
    <cellStyle name="Comma 16 54 3" xfId="12960"/>
    <cellStyle name="Comma 16 55" xfId="12961"/>
    <cellStyle name="Comma 16 55 2" xfId="12962"/>
    <cellStyle name="Comma 16 55 3" xfId="12963"/>
    <cellStyle name="Comma 16 56" xfId="12964"/>
    <cellStyle name="Comma 16 56 2" xfId="12965"/>
    <cellStyle name="Comma 16 56 3" xfId="12966"/>
    <cellStyle name="Comma 16 57" xfId="12967"/>
    <cellStyle name="Comma 16 57 2" xfId="12968"/>
    <cellStyle name="Comma 16 57 3" xfId="12969"/>
    <cellStyle name="Comma 16 58" xfId="12970"/>
    <cellStyle name="Comma 16 58 2" xfId="12971"/>
    <cellStyle name="Comma 16 58 3" xfId="12972"/>
    <cellStyle name="Comma 16 59" xfId="12973"/>
    <cellStyle name="Comma 16 59 2" xfId="12974"/>
    <cellStyle name="Comma 16 59 3" xfId="12975"/>
    <cellStyle name="Comma 16 6" xfId="12976"/>
    <cellStyle name="Comma 16 6 2" xfId="12977"/>
    <cellStyle name="Comma 16 6 3" xfId="12978"/>
    <cellStyle name="Comma 16 60" xfId="12979"/>
    <cellStyle name="Comma 16 60 2" xfId="12980"/>
    <cellStyle name="Comma 16 60 3" xfId="12981"/>
    <cellStyle name="Comma 16 61" xfId="12982"/>
    <cellStyle name="Comma 16 61 2" xfId="12983"/>
    <cellStyle name="Comma 16 61 3" xfId="12984"/>
    <cellStyle name="Comma 16 62" xfId="12985"/>
    <cellStyle name="Comma 16 62 2" xfId="12986"/>
    <cellStyle name="Comma 16 62 3" xfId="12987"/>
    <cellStyle name="Comma 16 63" xfId="12988"/>
    <cellStyle name="Comma 16 63 2" xfId="12989"/>
    <cellStyle name="Comma 16 63 3" xfId="12990"/>
    <cellStyle name="Comma 16 64" xfId="12991"/>
    <cellStyle name="Comma 16 64 2" xfId="12992"/>
    <cellStyle name="Comma 16 64 3" xfId="12993"/>
    <cellStyle name="Comma 16 65" xfId="12994"/>
    <cellStyle name="Comma 16 65 2" xfId="12995"/>
    <cellStyle name="Comma 16 65 3" xfId="12996"/>
    <cellStyle name="Comma 16 66" xfId="12997"/>
    <cellStyle name="Comma 16 66 2" xfId="12998"/>
    <cellStyle name="Comma 16 66 3" xfId="12999"/>
    <cellStyle name="Comma 16 67" xfId="13000"/>
    <cellStyle name="Comma 16 67 2" xfId="13001"/>
    <cellStyle name="Comma 16 67 3" xfId="13002"/>
    <cellStyle name="Comma 16 68" xfId="13003"/>
    <cellStyle name="Comma 16 68 2" xfId="13004"/>
    <cellStyle name="Comma 16 68 3" xfId="13005"/>
    <cellStyle name="Comma 16 69" xfId="13006"/>
    <cellStyle name="Comma 16 69 2" xfId="13007"/>
    <cellStyle name="Comma 16 69 3" xfId="13008"/>
    <cellStyle name="Comma 16 7" xfId="13009"/>
    <cellStyle name="Comma 16 7 2" xfId="13010"/>
    <cellStyle name="Comma 16 7 3" xfId="13011"/>
    <cellStyle name="Comma 16 70" xfId="13012"/>
    <cellStyle name="Comma 16 70 2" xfId="13013"/>
    <cellStyle name="Comma 16 70 3" xfId="13014"/>
    <cellStyle name="Comma 16 71" xfId="13015"/>
    <cellStyle name="Comma 16 71 2" xfId="13016"/>
    <cellStyle name="Comma 16 71 3" xfId="13017"/>
    <cellStyle name="Comma 16 72" xfId="13018"/>
    <cellStyle name="Comma 16 72 2" xfId="13019"/>
    <cellStyle name="Comma 16 72 3" xfId="13020"/>
    <cellStyle name="Comma 16 73" xfId="13021"/>
    <cellStyle name="Comma 16 73 2" xfId="13022"/>
    <cellStyle name="Comma 16 73 3" xfId="13023"/>
    <cellStyle name="Comma 16 74" xfId="13024"/>
    <cellStyle name="Comma 16 74 2" xfId="13025"/>
    <cellStyle name="Comma 16 74 3" xfId="13026"/>
    <cellStyle name="Comma 16 75" xfId="13027"/>
    <cellStyle name="Comma 16 75 2" xfId="13028"/>
    <cellStyle name="Comma 16 75 3" xfId="13029"/>
    <cellStyle name="Comma 16 76" xfId="13030"/>
    <cellStyle name="Comma 16 76 2" xfId="13031"/>
    <cellStyle name="Comma 16 76 3" xfId="13032"/>
    <cellStyle name="Comma 16 77" xfId="13033"/>
    <cellStyle name="Comma 16 77 2" xfId="13034"/>
    <cellStyle name="Comma 16 77 3" xfId="13035"/>
    <cellStyle name="Comma 16 78" xfId="13036"/>
    <cellStyle name="Comma 16 78 2" xfId="13037"/>
    <cellStyle name="Comma 16 78 3" xfId="13038"/>
    <cellStyle name="Comma 16 79" xfId="13039"/>
    <cellStyle name="Comma 16 79 2" xfId="13040"/>
    <cellStyle name="Comma 16 79 3" xfId="13041"/>
    <cellStyle name="Comma 16 8" xfId="13042"/>
    <cellStyle name="Comma 16 8 2" xfId="13043"/>
    <cellStyle name="Comma 16 8 3" xfId="13044"/>
    <cellStyle name="Comma 16 80" xfId="13045"/>
    <cellStyle name="Comma 16 80 2" xfId="13046"/>
    <cellStyle name="Comma 16 80 3" xfId="13047"/>
    <cellStyle name="Comma 16 81" xfId="13048"/>
    <cellStyle name="Comma 16 81 2" xfId="13049"/>
    <cellStyle name="Comma 16 81 3" xfId="13050"/>
    <cellStyle name="Comma 16 82" xfId="13051"/>
    <cellStyle name="Comma 16 82 2" xfId="13052"/>
    <cellStyle name="Comma 16 82 3" xfId="13053"/>
    <cellStyle name="Comma 16 83" xfId="13054"/>
    <cellStyle name="Comma 16 83 2" xfId="13055"/>
    <cellStyle name="Comma 16 83 3" xfId="13056"/>
    <cellStyle name="Comma 16 84" xfId="13057"/>
    <cellStyle name="Comma 16 84 2" xfId="13058"/>
    <cellStyle name="Comma 16 84 3" xfId="13059"/>
    <cellStyle name="Comma 16 85" xfId="13060"/>
    <cellStyle name="Comma 16 85 2" xfId="13061"/>
    <cellStyle name="Comma 16 85 3" xfId="13062"/>
    <cellStyle name="Comma 16 86" xfId="13063"/>
    <cellStyle name="Comma 16 86 2" xfId="13064"/>
    <cellStyle name="Comma 16 86 3" xfId="13065"/>
    <cellStyle name="Comma 16 87" xfId="13066"/>
    <cellStyle name="Comma 16 87 2" xfId="13067"/>
    <cellStyle name="Comma 16 87 3" xfId="13068"/>
    <cellStyle name="Comma 16 88" xfId="13069"/>
    <cellStyle name="Comma 16 88 2" xfId="13070"/>
    <cellStyle name="Comma 16 88 3" xfId="13071"/>
    <cellStyle name="Comma 16 89" xfId="13072"/>
    <cellStyle name="Comma 16 89 2" xfId="13073"/>
    <cellStyle name="Comma 16 89 3" xfId="13074"/>
    <cellStyle name="Comma 16 9" xfId="13075"/>
    <cellStyle name="Comma 16 9 2" xfId="13076"/>
    <cellStyle name="Comma 16 9 3" xfId="13077"/>
    <cellStyle name="Comma 16 90" xfId="13078"/>
    <cellStyle name="Comma 16 90 2" xfId="13079"/>
    <cellStyle name="Comma 16 90 3" xfId="13080"/>
    <cellStyle name="Comma 16 91" xfId="13081"/>
    <cellStyle name="Comma 16 91 2" xfId="13082"/>
    <cellStyle name="Comma 16 91 3" xfId="13083"/>
    <cellStyle name="Comma 16 92" xfId="13084"/>
    <cellStyle name="Comma 16 92 2" xfId="13085"/>
    <cellStyle name="Comma 16 92 3" xfId="13086"/>
    <cellStyle name="Comma 16 93" xfId="13087"/>
    <cellStyle name="Comma 16 93 2" xfId="13088"/>
    <cellStyle name="Comma 16 93 3" xfId="13089"/>
    <cellStyle name="Comma 16 94" xfId="13090"/>
    <cellStyle name="Comma 16 94 2" xfId="13091"/>
    <cellStyle name="Comma 16 94 3" xfId="13092"/>
    <cellStyle name="Comma 16 95" xfId="13093"/>
    <cellStyle name="Comma 16 95 2" xfId="13094"/>
    <cellStyle name="Comma 16 95 3" xfId="13095"/>
    <cellStyle name="Comma 16 96" xfId="13096"/>
    <cellStyle name="Comma 16 96 2" xfId="13097"/>
    <cellStyle name="Comma 16 96 3" xfId="13098"/>
    <cellStyle name="Comma 16 97" xfId="13099"/>
    <cellStyle name="Comma 16 97 2" xfId="13100"/>
    <cellStyle name="Comma 16 97 3" xfId="13101"/>
    <cellStyle name="Comma 16 98" xfId="13102"/>
    <cellStyle name="Comma 16 98 2" xfId="13103"/>
    <cellStyle name="Comma 16 98 3" xfId="13104"/>
    <cellStyle name="Comma 16 99" xfId="13105"/>
    <cellStyle name="Comma 16 99 2" xfId="13106"/>
    <cellStyle name="Comma 16 99 3" xfId="13107"/>
    <cellStyle name="Comma 160" xfId="13108"/>
    <cellStyle name="Comma 160 2" xfId="13109"/>
    <cellStyle name="Comma 161" xfId="13110"/>
    <cellStyle name="Comma 161 2" xfId="13111"/>
    <cellStyle name="Comma 162" xfId="13112"/>
    <cellStyle name="Comma 162 2" xfId="13113"/>
    <cellStyle name="Comma 163" xfId="13114"/>
    <cellStyle name="Comma 163 2" xfId="13115"/>
    <cellStyle name="Comma 164" xfId="13116"/>
    <cellStyle name="Comma 164 2" xfId="13117"/>
    <cellStyle name="Comma 165" xfId="13118"/>
    <cellStyle name="Comma 165 2" xfId="13119"/>
    <cellStyle name="Comma 166" xfId="13120"/>
    <cellStyle name="Comma 166 2" xfId="13121"/>
    <cellStyle name="Comma 167" xfId="13122"/>
    <cellStyle name="Comma 167 2" xfId="13123"/>
    <cellStyle name="Comma 168" xfId="13124"/>
    <cellStyle name="Comma 168 2" xfId="13125"/>
    <cellStyle name="Comma 169" xfId="13126"/>
    <cellStyle name="Comma 169 2" xfId="13127"/>
    <cellStyle name="Comma 17" xfId="581"/>
    <cellStyle name="Comma 17 2" xfId="582"/>
    <cellStyle name="Comma 17 2 2" xfId="13128"/>
    <cellStyle name="Comma 17 2 3" xfId="13129"/>
    <cellStyle name="Comma 17 3" xfId="3250"/>
    <cellStyle name="Comma 17 4" xfId="13130"/>
    <cellStyle name="Comma 17 5" xfId="13131"/>
    <cellStyle name="Comma 170" xfId="13132"/>
    <cellStyle name="Comma 170 2" xfId="13133"/>
    <cellStyle name="Comma 171" xfId="13134"/>
    <cellStyle name="Comma 171 2" xfId="13135"/>
    <cellStyle name="Comma 172" xfId="13136"/>
    <cellStyle name="Comma 172 2" xfId="13137"/>
    <cellStyle name="Comma 173" xfId="13138"/>
    <cellStyle name="Comma 173 2" xfId="13139"/>
    <cellStyle name="Comma 174" xfId="13140"/>
    <cellStyle name="Comma 174 2" xfId="13141"/>
    <cellStyle name="Comma 175" xfId="13142"/>
    <cellStyle name="Comma 175 2" xfId="13143"/>
    <cellStyle name="Comma 176" xfId="13144"/>
    <cellStyle name="Comma 176 2" xfId="13145"/>
    <cellStyle name="Comma 177" xfId="13146"/>
    <cellStyle name="Comma 177 2" xfId="13147"/>
    <cellStyle name="Comma 178" xfId="13148"/>
    <cellStyle name="Comma 178 2" xfId="13149"/>
    <cellStyle name="Comma 179" xfId="13150"/>
    <cellStyle name="Comma 179 2" xfId="13151"/>
    <cellStyle name="Comma 18" xfId="583"/>
    <cellStyle name="Comma 18 2" xfId="584"/>
    <cellStyle name="Comma 18 2 2" xfId="13152"/>
    <cellStyle name="Comma 18 3" xfId="13153"/>
    <cellStyle name="Comma 18 4" xfId="13154"/>
    <cellStyle name="Comma 180" xfId="13155"/>
    <cellStyle name="Comma 180 2" xfId="13156"/>
    <cellStyle name="Comma 181" xfId="13157"/>
    <cellStyle name="Comma 181 2" xfId="13158"/>
    <cellStyle name="Comma 182" xfId="13159"/>
    <cellStyle name="Comma 182 2" xfId="13160"/>
    <cellStyle name="Comma 183" xfId="13161"/>
    <cellStyle name="Comma 183 2" xfId="13162"/>
    <cellStyle name="Comma 184" xfId="13163"/>
    <cellStyle name="Comma 184 2" xfId="13164"/>
    <cellStyle name="Comma 185" xfId="13165"/>
    <cellStyle name="Comma 185 2" xfId="13166"/>
    <cellStyle name="Comma 186" xfId="13167"/>
    <cellStyle name="Comma 186 2" xfId="13168"/>
    <cellStyle name="Comma 187" xfId="13169"/>
    <cellStyle name="Comma 187 2" xfId="13170"/>
    <cellStyle name="Comma 188" xfId="13171"/>
    <cellStyle name="Comma 188 2" xfId="13172"/>
    <cellStyle name="Comma 189" xfId="13173"/>
    <cellStyle name="Comma 189 2" xfId="13174"/>
    <cellStyle name="Comma 19" xfId="585"/>
    <cellStyle name="Comma 19 2" xfId="586"/>
    <cellStyle name="Comma 19 2 2" xfId="13175"/>
    <cellStyle name="Comma 19 3" xfId="13176"/>
    <cellStyle name="Comma 190" xfId="13177"/>
    <cellStyle name="Comma 190 2" xfId="13178"/>
    <cellStyle name="Comma 191" xfId="13179"/>
    <cellStyle name="Comma 191 2" xfId="13180"/>
    <cellStyle name="Comma 192" xfId="13181"/>
    <cellStyle name="Comma 192 2" xfId="13182"/>
    <cellStyle name="Comma 193" xfId="13183"/>
    <cellStyle name="Comma 193 2" xfId="13184"/>
    <cellStyle name="Comma 194" xfId="13185"/>
    <cellStyle name="Comma 194 2" xfId="13186"/>
    <cellStyle name="Comma 195" xfId="13187"/>
    <cellStyle name="Comma 195 2" xfId="13188"/>
    <cellStyle name="Comma 196" xfId="13189"/>
    <cellStyle name="Comma 196 2" xfId="13190"/>
    <cellStyle name="Comma 197" xfId="13191"/>
    <cellStyle name="Comma 197 2" xfId="13192"/>
    <cellStyle name="Comma 198" xfId="13193"/>
    <cellStyle name="Comma 198 2" xfId="13194"/>
    <cellStyle name="Comma 199" xfId="13195"/>
    <cellStyle name="Comma 199 2" xfId="13196"/>
    <cellStyle name="Comma 2" xfId="587"/>
    <cellStyle name="Comma 2 10" xfId="2843"/>
    <cellStyle name="Comma 2 10 2" xfId="13197"/>
    <cellStyle name="Comma 2 10 2 2" xfId="13198"/>
    <cellStyle name="Comma 2 10 3" xfId="13199"/>
    <cellStyle name="Comma 2 10 4" xfId="13200"/>
    <cellStyle name="Comma 2 10 5" xfId="13201"/>
    <cellStyle name="Comma 2 100" xfId="13202"/>
    <cellStyle name="Comma 2 100 2" xfId="13203"/>
    <cellStyle name="Comma 2 100 3" xfId="13204"/>
    <cellStyle name="Comma 2 101" xfId="13205"/>
    <cellStyle name="Comma 2 101 2" xfId="13206"/>
    <cellStyle name="Comma 2 101 3" xfId="13207"/>
    <cellStyle name="Comma 2 102" xfId="13208"/>
    <cellStyle name="Comma 2 102 2" xfId="13209"/>
    <cellStyle name="Comma 2 102 3" xfId="13210"/>
    <cellStyle name="Comma 2 103" xfId="13211"/>
    <cellStyle name="Comma 2 103 2" xfId="13212"/>
    <cellStyle name="Comma 2 103 3" xfId="13213"/>
    <cellStyle name="Comma 2 104" xfId="13214"/>
    <cellStyle name="Comma 2 104 2" xfId="13215"/>
    <cellStyle name="Comma 2 104 3" xfId="13216"/>
    <cellStyle name="Comma 2 105" xfId="13217"/>
    <cellStyle name="Comma 2 105 2" xfId="13218"/>
    <cellStyle name="Comma 2 105 3" xfId="13219"/>
    <cellStyle name="Comma 2 106" xfId="13220"/>
    <cellStyle name="Comma 2 106 2" xfId="13221"/>
    <cellStyle name="Comma 2 106 3" xfId="13222"/>
    <cellStyle name="Comma 2 107" xfId="13223"/>
    <cellStyle name="Comma 2 107 2" xfId="13224"/>
    <cellStyle name="Comma 2 107 3" xfId="13225"/>
    <cellStyle name="Comma 2 108" xfId="13226"/>
    <cellStyle name="Comma 2 108 2" xfId="13227"/>
    <cellStyle name="Comma 2 108 3" xfId="13228"/>
    <cellStyle name="Comma 2 109" xfId="13229"/>
    <cellStyle name="Comma 2 109 2" xfId="13230"/>
    <cellStyle name="Comma 2 109 3" xfId="13231"/>
    <cellStyle name="Comma 2 11" xfId="2844"/>
    <cellStyle name="Comma 2 11 2" xfId="13232"/>
    <cellStyle name="Comma 2 11 2 2" xfId="13233"/>
    <cellStyle name="Comma 2 11 3" xfId="13234"/>
    <cellStyle name="Comma 2 11 4" xfId="13235"/>
    <cellStyle name="Comma 2 11 5" xfId="13236"/>
    <cellStyle name="Comma 2 110" xfId="13237"/>
    <cellStyle name="Comma 2 110 2" xfId="13238"/>
    <cellStyle name="Comma 2 110 3" xfId="13239"/>
    <cellStyle name="Comma 2 111" xfId="13240"/>
    <cellStyle name="Comma 2 111 2" xfId="13241"/>
    <cellStyle name="Comma 2 111 3" xfId="13242"/>
    <cellStyle name="Comma 2 112" xfId="13243"/>
    <cellStyle name="Comma 2 112 2" xfId="13244"/>
    <cellStyle name="Comma 2 112 3" xfId="13245"/>
    <cellStyle name="Comma 2 113" xfId="13246"/>
    <cellStyle name="Comma 2 113 2" xfId="13247"/>
    <cellStyle name="Comma 2 113 3" xfId="13248"/>
    <cellStyle name="Comma 2 114" xfId="13249"/>
    <cellStyle name="Comma 2 114 2" xfId="13250"/>
    <cellStyle name="Comma 2 114 3" xfId="13251"/>
    <cellStyle name="Comma 2 115" xfId="13252"/>
    <cellStyle name="Comma 2 115 2" xfId="13253"/>
    <cellStyle name="Comma 2 115 3" xfId="13254"/>
    <cellStyle name="Comma 2 116" xfId="13255"/>
    <cellStyle name="Comma 2 116 2" xfId="13256"/>
    <cellStyle name="Comma 2 116 3" xfId="13257"/>
    <cellStyle name="Comma 2 117" xfId="13258"/>
    <cellStyle name="Comma 2 117 2" xfId="13259"/>
    <cellStyle name="Comma 2 117 3" xfId="13260"/>
    <cellStyle name="Comma 2 118" xfId="13261"/>
    <cellStyle name="Comma 2 118 2" xfId="13262"/>
    <cellStyle name="Comma 2 118 3" xfId="13263"/>
    <cellStyle name="Comma 2 119" xfId="13264"/>
    <cellStyle name="Comma 2 119 2" xfId="13265"/>
    <cellStyle name="Comma 2 119 3" xfId="13266"/>
    <cellStyle name="Comma 2 12" xfId="2845"/>
    <cellStyle name="Comma 2 12 2" xfId="13267"/>
    <cellStyle name="Comma 2 12 2 2" xfId="13268"/>
    <cellStyle name="Comma 2 12 3" xfId="13269"/>
    <cellStyle name="Comma 2 12 4" xfId="13270"/>
    <cellStyle name="Comma 2 12 5" xfId="13271"/>
    <cellStyle name="Comma 2 120" xfId="13272"/>
    <cellStyle name="Comma 2 120 2" xfId="13273"/>
    <cellStyle name="Comma 2 120 3" xfId="13274"/>
    <cellStyle name="Comma 2 121" xfId="13275"/>
    <cellStyle name="Comma 2 121 2" xfId="13276"/>
    <cellStyle name="Comma 2 121 3" xfId="13277"/>
    <cellStyle name="Comma 2 122" xfId="13278"/>
    <cellStyle name="Comma 2 122 2" xfId="13279"/>
    <cellStyle name="Comma 2 122 3" xfId="13280"/>
    <cellStyle name="Comma 2 123" xfId="13281"/>
    <cellStyle name="Comma 2 123 2" xfId="13282"/>
    <cellStyle name="Comma 2 123 3" xfId="13283"/>
    <cellStyle name="Comma 2 124" xfId="13284"/>
    <cellStyle name="Comma 2 124 2" xfId="13285"/>
    <cellStyle name="Comma 2 124 3" xfId="13286"/>
    <cellStyle name="Comma 2 125" xfId="13287"/>
    <cellStyle name="Comma 2 125 2" xfId="13288"/>
    <cellStyle name="Comma 2 125 3" xfId="13289"/>
    <cellStyle name="Comma 2 126" xfId="13290"/>
    <cellStyle name="Comma 2 126 2" xfId="13291"/>
    <cellStyle name="Comma 2 126 3" xfId="13292"/>
    <cellStyle name="Comma 2 127" xfId="13293"/>
    <cellStyle name="Comma 2 127 2" xfId="13294"/>
    <cellStyle name="Comma 2 127 3" xfId="13295"/>
    <cellStyle name="Comma 2 128" xfId="13296"/>
    <cellStyle name="Comma 2 128 2" xfId="13297"/>
    <cellStyle name="Comma 2 128 3" xfId="13298"/>
    <cellStyle name="Comma 2 129" xfId="13299"/>
    <cellStyle name="Comma 2 129 2" xfId="13300"/>
    <cellStyle name="Comma 2 129 3" xfId="13301"/>
    <cellStyle name="Comma 2 13" xfId="2846"/>
    <cellStyle name="Comma 2 13 2" xfId="13302"/>
    <cellStyle name="Comma 2 13 2 2" xfId="13303"/>
    <cellStyle name="Comma 2 13 3" xfId="13304"/>
    <cellStyle name="Comma 2 13 4" xfId="13305"/>
    <cellStyle name="Comma 2 13 5" xfId="13306"/>
    <cellStyle name="Comma 2 130" xfId="13307"/>
    <cellStyle name="Comma 2 130 2" xfId="13308"/>
    <cellStyle name="Comma 2 130 3" xfId="13309"/>
    <cellStyle name="Comma 2 131" xfId="13310"/>
    <cellStyle name="Comma 2 131 2" xfId="13311"/>
    <cellStyle name="Comma 2 131 3" xfId="13312"/>
    <cellStyle name="Comma 2 132" xfId="13313"/>
    <cellStyle name="Comma 2 132 2" xfId="13314"/>
    <cellStyle name="Comma 2 132 3" xfId="13315"/>
    <cellStyle name="Comma 2 133" xfId="13316"/>
    <cellStyle name="Comma 2 133 2" xfId="13317"/>
    <cellStyle name="Comma 2 133 3" xfId="13318"/>
    <cellStyle name="Comma 2 134" xfId="13319"/>
    <cellStyle name="Comma 2 134 2" xfId="13320"/>
    <cellStyle name="Comma 2 134 3" xfId="13321"/>
    <cellStyle name="Comma 2 135" xfId="13322"/>
    <cellStyle name="Comma 2 135 2" xfId="13323"/>
    <cellStyle name="Comma 2 135 3" xfId="13324"/>
    <cellStyle name="Comma 2 136" xfId="13325"/>
    <cellStyle name="Comma 2 136 2" xfId="13326"/>
    <cellStyle name="Comma 2 136 3" xfId="13327"/>
    <cellStyle name="Comma 2 137" xfId="13328"/>
    <cellStyle name="Comma 2 137 2" xfId="13329"/>
    <cellStyle name="Comma 2 137 3" xfId="13330"/>
    <cellStyle name="Comma 2 138" xfId="13331"/>
    <cellStyle name="Comma 2 138 2" xfId="13332"/>
    <cellStyle name="Comma 2 138 3" xfId="13333"/>
    <cellStyle name="Comma 2 139" xfId="13334"/>
    <cellStyle name="Comma 2 139 2" xfId="13335"/>
    <cellStyle name="Comma 2 139 3" xfId="13336"/>
    <cellStyle name="Comma 2 14" xfId="2847"/>
    <cellStyle name="Comma 2 14 2" xfId="13337"/>
    <cellStyle name="Comma 2 14 2 2" xfId="13338"/>
    <cellStyle name="Comma 2 14 3" xfId="13339"/>
    <cellStyle name="Comma 2 14 4" xfId="13340"/>
    <cellStyle name="Comma 2 14 5" xfId="13341"/>
    <cellStyle name="Comma 2 140" xfId="13342"/>
    <cellStyle name="Comma 2 140 2" xfId="13343"/>
    <cellStyle name="Comma 2 140 3" xfId="13344"/>
    <cellStyle name="Comma 2 141" xfId="13345"/>
    <cellStyle name="Comma 2 141 2" xfId="13346"/>
    <cellStyle name="Comma 2 141 3" xfId="13347"/>
    <cellStyle name="Comma 2 142" xfId="13348"/>
    <cellStyle name="Comma 2 142 2" xfId="13349"/>
    <cellStyle name="Comma 2 142 3" xfId="13350"/>
    <cellStyle name="Comma 2 143" xfId="13351"/>
    <cellStyle name="Comma 2 143 2" xfId="13352"/>
    <cellStyle name="Comma 2 143 3" xfId="13353"/>
    <cellStyle name="Comma 2 144" xfId="13354"/>
    <cellStyle name="Comma 2 144 2" xfId="13355"/>
    <cellStyle name="Comma 2 144 3" xfId="13356"/>
    <cellStyle name="Comma 2 145" xfId="13357"/>
    <cellStyle name="Comma 2 145 2" xfId="13358"/>
    <cellStyle name="Comma 2 145 3" xfId="13359"/>
    <cellStyle name="Comma 2 146" xfId="13360"/>
    <cellStyle name="Comma 2 146 2" xfId="13361"/>
    <cellStyle name="Comma 2 146 3" xfId="13362"/>
    <cellStyle name="Comma 2 147" xfId="13363"/>
    <cellStyle name="Comma 2 147 2" xfId="13364"/>
    <cellStyle name="Comma 2 147 3" xfId="13365"/>
    <cellStyle name="Comma 2 148" xfId="13366"/>
    <cellStyle name="Comma 2 148 2" xfId="13367"/>
    <cellStyle name="Comma 2 148 3" xfId="13368"/>
    <cellStyle name="Comma 2 149" xfId="13369"/>
    <cellStyle name="Comma 2 149 2" xfId="13370"/>
    <cellStyle name="Comma 2 149 3" xfId="13371"/>
    <cellStyle name="Comma 2 15" xfId="2848"/>
    <cellStyle name="Comma 2 15 2" xfId="13372"/>
    <cellStyle name="Comma 2 15 2 2" xfId="13373"/>
    <cellStyle name="Comma 2 15 3" xfId="13374"/>
    <cellStyle name="Comma 2 15 4" xfId="13375"/>
    <cellStyle name="Comma 2 15 5" xfId="13376"/>
    <cellStyle name="Comma 2 150" xfId="13377"/>
    <cellStyle name="Comma 2 150 2" xfId="13378"/>
    <cellStyle name="Comma 2 150 3" xfId="13379"/>
    <cellStyle name="Comma 2 151" xfId="13380"/>
    <cellStyle name="Comma 2 151 2" xfId="13381"/>
    <cellStyle name="Comma 2 151 3" xfId="13382"/>
    <cellStyle name="Comma 2 152" xfId="13383"/>
    <cellStyle name="Comma 2 152 2" xfId="13384"/>
    <cellStyle name="Comma 2 152 3" xfId="13385"/>
    <cellStyle name="Comma 2 153" xfId="13386"/>
    <cellStyle name="Comma 2 153 2" xfId="13387"/>
    <cellStyle name="Comma 2 153 3" xfId="13388"/>
    <cellStyle name="Comma 2 154" xfId="13389"/>
    <cellStyle name="Comma 2 154 2" xfId="13390"/>
    <cellStyle name="Comma 2 154 3" xfId="13391"/>
    <cellStyle name="Comma 2 155" xfId="13392"/>
    <cellStyle name="Comma 2 155 2" xfId="13393"/>
    <cellStyle name="Comma 2 155 3" xfId="13394"/>
    <cellStyle name="Comma 2 156" xfId="13395"/>
    <cellStyle name="Comma 2 156 2" xfId="13396"/>
    <cellStyle name="Comma 2 156 3" xfId="13397"/>
    <cellStyle name="Comma 2 157" xfId="13398"/>
    <cellStyle name="Comma 2 157 2" xfId="13399"/>
    <cellStyle name="Comma 2 158" xfId="13400"/>
    <cellStyle name="Comma 2 158 2" xfId="13401"/>
    <cellStyle name="Comma 2 159" xfId="13402"/>
    <cellStyle name="Comma 2 159 2" xfId="13403"/>
    <cellStyle name="Comma 2 16" xfId="2849"/>
    <cellStyle name="Comma 2 16 2" xfId="13404"/>
    <cellStyle name="Comma 2 16 2 2" xfId="13405"/>
    <cellStyle name="Comma 2 16 3" xfId="13406"/>
    <cellStyle name="Comma 2 16 4" xfId="13407"/>
    <cellStyle name="Comma 2 16 5" xfId="13408"/>
    <cellStyle name="Comma 2 160" xfId="13409"/>
    <cellStyle name="Comma 2 160 2" xfId="13410"/>
    <cellStyle name="Comma 2 161" xfId="13411"/>
    <cellStyle name="Comma 2 161 2" xfId="13412"/>
    <cellStyle name="Comma 2 162" xfId="13413"/>
    <cellStyle name="Comma 2 162 2" xfId="13414"/>
    <cellStyle name="Comma 2 163" xfId="13415"/>
    <cellStyle name="Comma 2 163 2" xfId="13416"/>
    <cellStyle name="Comma 2 164" xfId="13417"/>
    <cellStyle name="Comma 2 164 2" xfId="13418"/>
    <cellStyle name="Comma 2 165" xfId="13419"/>
    <cellStyle name="Comma 2 165 2" xfId="13420"/>
    <cellStyle name="Comma 2 166" xfId="13421"/>
    <cellStyle name="Comma 2 166 2" xfId="13422"/>
    <cellStyle name="Comma 2 167" xfId="13423"/>
    <cellStyle name="Comma 2 167 2" xfId="13424"/>
    <cellStyle name="Comma 2 168" xfId="13425"/>
    <cellStyle name="Comma 2 168 2" xfId="13426"/>
    <cellStyle name="Comma 2 169" xfId="13427"/>
    <cellStyle name="Comma 2 169 2" xfId="13428"/>
    <cellStyle name="Comma 2 17" xfId="2850"/>
    <cellStyle name="Comma 2 17 2" xfId="13429"/>
    <cellStyle name="Comma 2 17 2 2" xfId="13430"/>
    <cellStyle name="Comma 2 17 3" xfId="13431"/>
    <cellStyle name="Comma 2 17 4" xfId="13432"/>
    <cellStyle name="Comma 2 17 5" xfId="13433"/>
    <cellStyle name="Comma 2 170" xfId="13434"/>
    <cellStyle name="Comma 2 170 2" xfId="13435"/>
    <cellStyle name="Comma 2 171" xfId="13436"/>
    <cellStyle name="Comma 2 171 2" xfId="13437"/>
    <cellStyle name="Comma 2 172" xfId="13438"/>
    <cellStyle name="Comma 2 172 2" xfId="13439"/>
    <cellStyle name="Comma 2 173" xfId="13440"/>
    <cellStyle name="Comma 2 173 2" xfId="13441"/>
    <cellStyle name="Comma 2 174" xfId="13442"/>
    <cellStyle name="Comma 2 174 2" xfId="13443"/>
    <cellStyle name="Comma 2 175" xfId="13444"/>
    <cellStyle name="Comma 2 175 2" xfId="13445"/>
    <cellStyle name="Comma 2 176" xfId="13446"/>
    <cellStyle name="Comma 2 176 2" xfId="13447"/>
    <cellStyle name="Comma 2 177" xfId="13448"/>
    <cellStyle name="Comma 2 177 2" xfId="13449"/>
    <cellStyle name="Comma 2 178" xfId="13450"/>
    <cellStyle name="Comma 2 178 2" xfId="13451"/>
    <cellStyle name="Comma 2 179" xfId="13452"/>
    <cellStyle name="Comma 2 179 2" xfId="13453"/>
    <cellStyle name="Comma 2 18" xfId="2851"/>
    <cellStyle name="Comma 2 18 2" xfId="13454"/>
    <cellStyle name="Comma 2 18 2 2" xfId="13455"/>
    <cellStyle name="Comma 2 18 3" xfId="13456"/>
    <cellStyle name="Comma 2 18 4" xfId="13457"/>
    <cellStyle name="Comma 2 18 5" xfId="13458"/>
    <cellStyle name="Comma 2 180" xfId="13459"/>
    <cellStyle name="Comma 2 180 2" xfId="13460"/>
    <cellStyle name="Comma 2 181" xfId="13461"/>
    <cellStyle name="Comma 2 181 2" xfId="13462"/>
    <cellStyle name="Comma 2 182" xfId="13463"/>
    <cellStyle name="Comma 2 182 2" xfId="13464"/>
    <cellStyle name="Comma 2 183" xfId="13465"/>
    <cellStyle name="Comma 2 183 2" xfId="13466"/>
    <cellStyle name="Comma 2 184" xfId="13467"/>
    <cellStyle name="Comma 2 184 2" xfId="13468"/>
    <cellStyle name="Comma 2 185" xfId="13469"/>
    <cellStyle name="Comma 2 185 2" xfId="13470"/>
    <cellStyle name="Comma 2 186" xfId="13471"/>
    <cellStyle name="Comma 2 186 2" xfId="13472"/>
    <cellStyle name="Comma 2 187" xfId="13473"/>
    <cellStyle name="Comma 2 187 2" xfId="13474"/>
    <cellStyle name="Comma 2 188" xfId="13475"/>
    <cellStyle name="Comma 2 188 2" xfId="13476"/>
    <cellStyle name="Comma 2 189" xfId="13477"/>
    <cellStyle name="Comma 2 189 2" xfId="13478"/>
    <cellStyle name="Comma 2 19" xfId="2852"/>
    <cellStyle name="Comma 2 19 2" xfId="13479"/>
    <cellStyle name="Comma 2 19 2 2" xfId="13480"/>
    <cellStyle name="Comma 2 19 3" xfId="13481"/>
    <cellStyle name="Comma 2 19 4" xfId="13482"/>
    <cellStyle name="Comma 2 19 5" xfId="13483"/>
    <cellStyle name="Comma 2 190" xfId="13484"/>
    <cellStyle name="Comma 2 190 2" xfId="13485"/>
    <cellStyle name="Comma 2 191" xfId="13486"/>
    <cellStyle name="Comma 2 191 2" xfId="13487"/>
    <cellStyle name="Comma 2 192" xfId="13488"/>
    <cellStyle name="Comma 2 192 2" xfId="13489"/>
    <cellStyle name="Comma 2 193" xfId="13490"/>
    <cellStyle name="Comma 2 193 2" xfId="13491"/>
    <cellStyle name="Comma 2 194" xfId="13492"/>
    <cellStyle name="Comma 2 194 2" xfId="13493"/>
    <cellStyle name="Comma 2 195" xfId="13494"/>
    <cellStyle name="Comma 2 195 2" xfId="13495"/>
    <cellStyle name="Comma 2 196" xfId="13496"/>
    <cellStyle name="Comma 2 196 2" xfId="13497"/>
    <cellStyle name="Comma 2 197" xfId="13498"/>
    <cellStyle name="Comma 2 197 2" xfId="13499"/>
    <cellStyle name="Comma 2 198" xfId="13500"/>
    <cellStyle name="Comma 2 198 2" xfId="13501"/>
    <cellStyle name="Comma 2 199" xfId="13502"/>
    <cellStyle name="Comma 2 199 2" xfId="13503"/>
    <cellStyle name="Comma 2 2" xfId="588"/>
    <cellStyle name="Comma 2 2 10" xfId="2853"/>
    <cellStyle name="Comma 2 2 10 2" xfId="13504"/>
    <cellStyle name="Comma 2 2 10 3" xfId="13505"/>
    <cellStyle name="Comma 2 2 100" xfId="13506"/>
    <cellStyle name="Comma 2 2 100 2" xfId="13507"/>
    <cellStyle name="Comma 2 2 101" xfId="13508"/>
    <cellStyle name="Comma 2 2 101 2" xfId="13509"/>
    <cellStyle name="Comma 2 2 102" xfId="13510"/>
    <cellStyle name="Comma 2 2 102 2" xfId="13511"/>
    <cellStyle name="Comma 2 2 103" xfId="13512"/>
    <cellStyle name="Comma 2 2 103 2" xfId="13513"/>
    <cellStyle name="Comma 2 2 104" xfId="13514"/>
    <cellStyle name="Comma 2 2 104 2" xfId="13515"/>
    <cellStyle name="Comma 2 2 105" xfId="13516"/>
    <cellStyle name="Comma 2 2 105 2" xfId="13517"/>
    <cellStyle name="Comma 2 2 106" xfId="13518"/>
    <cellStyle name="Comma 2 2 106 2" xfId="13519"/>
    <cellStyle name="Comma 2 2 107" xfId="13520"/>
    <cellStyle name="Comma 2 2 107 2" xfId="13521"/>
    <cellStyle name="Comma 2 2 108" xfId="13522"/>
    <cellStyle name="Comma 2 2 108 2" xfId="13523"/>
    <cellStyle name="Comma 2 2 109" xfId="13524"/>
    <cellStyle name="Comma 2 2 109 2" xfId="13525"/>
    <cellStyle name="Comma 2 2 11" xfId="2854"/>
    <cellStyle name="Comma 2 2 11 2" xfId="13526"/>
    <cellStyle name="Comma 2 2 11 3" xfId="13527"/>
    <cellStyle name="Comma 2 2 110" xfId="13528"/>
    <cellStyle name="Comma 2 2 110 2" xfId="13529"/>
    <cellStyle name="Comma 2 2 111" xfId="13530"/>
    <cellStyle name="Comma 2 2 111 2" xfId="13531"/>
    <cellStyle name="Comma 2 2 112" xfId="13532"/>
    <cellStyle name="Comma 2 2 112 2" xfId="13533"/>
    <cellStyle name="Comma 2 2 113" xfId="13534"/>
    <cellStyle name="Comma 2 2 113 2" xfId="13535"/>
    <cellStyle name="Comma 2 2 114" xfId="13536"/>
    <cellStyle name="Comma 2 2 114 2" xfId="13537"/>
    <cellStyle name="Comma 2 2 115" xfId="13538"/>
    <cellStyle name="Comma 2 2 115 2" xfId="13539"/>
    <cellStyle name="Comma 2 2 116" xfId="13540"/>
    <cellStyle name="Comma 2 2 116 2" xfId="13541"/>
    <cellStyle name="Comma 2 2 117" xfId="13542"/>
    <cellStyle name="Comma 2 2 117 2" xfId="13543"/>
    <cellStyle name="Comma 2 2 118" xfId="13544"/>
    <cellStyle name="Comma 2 2 118 2" xfId="13545"/>
    <cellStyle name="Comma 2 2 119" xfId="13546"/>
    <cellStyle name="Comma 2 2 119 2" xfId="13547"/>
    <cellStyle name="Comma 2 2 12" xfId="2855"/>
    <cellStyle name="Comma 2 2 12 2" xfId="13548"/>
    <cellStyle name="Comma 2 2 12 3" xfId="13549"/>
    <cellStyle name="Comma 2 2 120" xfId="13550"/>
    <cellStyle name="Comma 2 2 120 2" xfId="13551"/>
    <cellStyle name="Comma 2 2 121" xfId="13552"/>
    <cellStyle name="Comma 2 2 121 2" xfId="13553"/>
    <cellStyle name="Comma 2 2 122" xfId="13554"/>
    <cellStyle name="Comma 2 2 122 2" xfId="13555"/>
    <cellStyle name="Comma 2 2 123" xfId="13556"/>
    <cellStyle name="Comma 2 2 123 2" xfId="13557"/>
    <cellStyle name="Comma 2 2 124" xfId="13558"/>
    <cellStyle name="Comma 2 2 124 2" xfId="13559"/>
    <cellStyle name="Comma 2 2 125" xfId="13560"/>
    <cellStyle name="Comma 2 2 125 2" xfId="13561"/>
    <cellStyle name="Comma 2 2 126" xfId="13562"/>
    <cellStyle name="Comma 2 2 126 2" xfId="13563"/>
    <cellStyle name="Comma 2 2 127" xfId="13564"/>
    <cellStyle name="Comma 2 2 127 2" xfId="13565"/>
    <cellStyle name="Comma 2 2 128" xfId="13566"/>
    <cellStyle name="Comma 2 2 128 2" xfId="13567"/>
    <cellStyle name="Comma 2 2 129" xfId="13568"/>
    <cellStyle name="Comma 2 2 129 2" xfId="13569"/>
    <cellStyle name="Comma 2 2 13" xfId="13570"/>
    <cellStyle name="Comma 2 2 13 2" xfId="13571"/>
    <cellStyle name="Comma 2 2 13 3" xfId="13572"/>
    <cellStyle name="Comma 2 2 130" xfId="13573"/>
    <cellStyle name="Comma 2 2 130 2" xfId="13574"/>
    <cellStyle name="Comma 2 2 131" xfId="13575"/>
    <cellStyle name="Comma 2 2 131 2" xfId="13576"/>
    <cellStyle name="Comma 2 2 132" xfId="13577"/>
    <cellStyle name="Comma 2 2 132 2" xfId="13578"/>
    <cellStyle name="Comma 2 2 133" xfId="13579"/>
    <cellStyle name="Comma 2 2 133 2" xfId="13580"/>
    <cellStyle name="Comma 2 2 134" xfId="13581"/>
    <cellStyle name="Comma 2 2 134 2" xfId="13582"/>
    <cellStyle name="Comma 2 2 135" xfId="13583"/>
    <cellStyle name="Comma 2 2 135 2" xfId="13584"/>
    <cellStyle name="Comma 2 2 136" xfId="13585"/>
    <cellStyle name="Comma 2 2 136 2" xfId="13586"/>
    <cellStyle name="Comma 2 2 137" xfId="13587"/>
    <cellStyle name="Comma 2 2 137 2" xfId="13588"/>
    <cellStyle name="Comma 2 2 138" xfId="13589"/>
    <cellStyle name="Comma 2 2 138 2" xfId="13590"/>
    <cellStyle name="Comma 2 2 139" xfId="13591"/>
    <cellStyle name="Comma 2 2 139 2" xfId="13592"/>
    <cellStyle name="Comma 2 2 14" xfId="13593"/>
    <cellStyle name="Comma 2 2 14 2" xfId="13594"/>
    <cellStyle name="Comma 2 2 14 3" xfId="13595"/>
    <cellStyle name="Comma 2 2 140" xfId="13596"/>
    <cellStyle name="Comma 2 2 140 2" xfId="13597"/>
    <cellStyle name="Comma 2 2 141" xfId="13598"/>
    <cellStyle name="Comma 2 2 141 2" xfId="13599"/>
    <cellStyle name="Comma 2 2 142" xfId="13600"/>
    <cellStyle name="Comma 2 2 142 2" xfId="13601"/>
    <cellStyle name="Comma 2 2 143" xfId="13602"/>
    <cellStyle name="Comma 2 2 143 2" xfId="13603"/>
    <cellStyle name="Comma 2 2 144" xfId="13604"/>
    <cellStyle name="Comma 2 2 144 2" xfId="13605"/>
    <cellStyle name="Comma 2 2 145" xfId="13606"/>
    <cellStyle name="Comma 2 2 145 2" xfId="13607"/>
    <cellStyle name="Comma 2 2 146" xfId="13608"/>
    <cellStyle name="Comma 2 2 146 2" xfId="13609"/>
    <cellStyle name="Comma 2 2 147" xfId="13610"/>
    <cellStyle name="Comma 2 2 147 2" xfId="13611"/>
    <cellStyle name="Comma 2 2 148" xfId="13612"/>
    <cellStyle name="Comma 2 2 148 2" xfId="13613"/>
    <cellStyle name="Comma 2 2 149" xfId="13614"/>
    <cellStyle name="Comma 2 2 149 2" xfId="13615"/>
    <cellStyle name="Comma 2 2 15" xfId="13616"/>
    <cellStyle name="Comma 2 2 15 2" xfId="13617"/>
    <cellStyle name="Comma 2 2 15 3" xfId="13618"/>
    <cellStyle name="Comma 2 2 150" xfId="13619"/>
    <cellStyle name="Comma 2 2 150 2" xfId="13620"/>
    <cellStyle name="Comma 2 2 151" xfId="13621"/>
    <cellStyle name="Comma 2 2 151 2" xfId="13622"/>
    <cellStyle name="Comma 2 2 152" xfId="13623"/>
    <cellStyle name="Comma 2 2 152 2" xfId="13624"/>
    <cellStyle name="Comma 2 2 153" xfId="13625"/>
    <cellStyle name="Comma 2 2 153 2" xfId="13626"/>
    <cellStyle name="Comma 2 2 154" xfId="13627"/>
    <cellStyle name="Comma 2 2 154 2" xfId="13628"/>
    <cellStyle name="Comma 2 2 155" xfId="13629"/>
    <cellStyle name="Comma 2 2 155 2" xfId="13630"/>
    <cellStyle name="Comma 2 2 156" xfId="13631"/>
    <cellStyle name="Comma 2 2 156 2" xfId="13632"/>
    <cellStyle name="Comma 2 2 157" xfId="13633"/>
    <cellStyle name="Comma 2 2 157 2" xfId="13634"/>
    <cellStyle name="Comma 2 2 158" xfId="13635"/>
    <cellStyle name="Comma 2 2 16" xfId="13636"/>
    <cellStyle name="Comma 2 2 16 2" xfId="13637"/>
    <cellStyle name="Comma 2 2 16 3" xfId="13638"/>
    <cellStyle name="Comma 2 2 17" xfId="13639"/>
    <cellStyle name="Comma 2 2 17 2" xfId="13640"/>
    <cellStyle name="Comma 2 2 17 3" xfId="13641"/>
    <cellStyle name="Comma 2 2 18" xfId="13642"/>
    <cellStyle name="Comma 2 2 18 2" xfId="13643"/>
    <cellStyle name="Comma 2 2 18 3" xfId="13644"/>
    <cellStyle name="Comma 2 2 19" xfId="13645"/>
    <cellStyle name="Comma 2 2 19 2" xfId="13646"/>
    <cellStyle name="Comma 2 2 19 3" xfId="13647"/>
    <cellStyle name="Comma 2 2 2" xfId="589"/>
    <cellStyle name="Comma 2 2 2 10" xfId="13648"/>
    <cellStyle name="Comma 2 2 2 11" xfId="13649"/>
    <cellStyle name="Comma 2 2 2 12" xfId="13650"/>
    <cellStyle name="Comma 2 2 2 13" xfId="13651"/>
    <cellStyle name="Comma 2 2 2 14" xfId="13652"/>
    <cellStyle name="Comma 2 2 2 15" xfId="13653"/>
    <cellStyle name="Comma 2 2 2 16" xfId="13654"/>
    <cellStyle name="Comma 2 2 2 17" xfId="13655"/>
    <cellStyle name="Comma 2 2 2 18" xfId="13656"/>
    <cellStyle name="Comma 2 2 2 19" xfId="13657"/>
    <cellStyle name="Comma 2 2 2 2" xfId="590"/>
    <cellStyle name="Comma 2 2 2 2 2" xfId="13658"/>
    <cellStyle name="Comma 2 2 2 2 2 2" xfId="13659"/>
    <cellStyle name="Comma 2 2 2 20" xfId="13660"/>
    <cellStyle name="Comma 2 2 2 21" xfId="13661"/>
    <cellStyle name="Comma 2 2 2 22" xfId="13662"/>
    <cellStyle name="Comma 2 2 2 23" xfId="13663"/>
    <cellStyle name="Comma 2 2 2 24" xfId="13664"/>
    <cellStyle name="Comma 2 2 2 25" xfId="13665"/>
    <cellStyle name="Comma 2 2 2 26" xfId="13666"/>
    <cellStyle name="Comma 2 2 2 27" xfId="13667"/>
    <cellStyle name="Comma 2 2 2 28" xfId="13668"/>
    <cellStyle name="Comma 2 2 2 3" xfId="13669"/>
    <cellStyle name="Comma 2 2 2 4" xfId="13670"/>
    <cellStyle name="Comma 2 2 2 5" xfId="13671"/>
    <cellStyle name="Comma 2 2 2 6" xfId="13672"/>
    <cellStyle name="Comma 2 2 2 7" xfId="13673"/>
    <cellStyle name="Comma 2 2 2 8" xfId="13674"/>
    <cellStyle name="Comma 2 2 2 9" xfId="13675"/>
    <cellStyle name="Comma 2 2 20" xfId="13676"/>
    <cellStyle name="Comma 2 2 20 2" xfId="13677"/>
    <cellStyle name="Comma 2 2 20 3" xfId="13678"/>
    <cellStyle name="Comma 2 2 21" xfId="13679"/>
    <cellStyle name="Comma 2 2 21 2" xfId="13680"/>
    <cellStyle name="Comma 2 2 21 3" xfId="13681"/>
    <cellStyle name="Comma 2 2 22" xfId="13682"/>
    <cellStyle name="Comma 2 2 22 2" xfId="13683"/>
    <cellStyle name="Comma 2 2 22 3" xfId="13684"/>
    <cellStyle name="Comma 2 2 23" xfId="13685"/>
    <cellStyle name="Comma 2 2 23 2" xfId="13686"/>
    <cellStyle name="Comma 2 2 23 3" xfId="13687"/>
    <cellStyle name="Comma 2 2 24" xfId="13688"/>
    <cellStyle name="Comma 2 2 24 2" xfId="13689"/>
    <cellStyle name="Comma 2 2 24 3" xfId="13690"/>
    <cellStyle name="Comma 2 2 24 3 2" xfId="13691"/>
    <cellStyle name="Comma 2 2 24 4" xfId="13692"/>
    <cellStyle name="Comma 2 2 24 5" xfId="13693"/>
    <cellStyle name="Comma 2 2 25" xfId="13694"/>
    <cellStyle name="Comma 2 2 25 2" xfId="13695"/>
    <cellStyle name="Comma 2 2 25 3" xfId="13696"/>
    <cellStyle name="Comma 2 2 25 3 2" xfId="13697"/>
    <cellStyle name="Comma 2 2 25 4" xfId="13698"/>
    <cellStyle name="Comma 2 2 25 5" xfId="13699"/>
    <cellStyle name="Comma 2 2 26" xfId="13700"/>
    <cellStyle name="Comma 2 2 26 2" xfId="13701"/>
    <cellStyle name="Comma 2 2 27" xfId="13702"/>
    <cellStyle name="Comma 2 2 27 2" xfId="13703"/>
    <cellStyle name="Comma 2 2 28" xfId="13704"/>
    <cellStyle name="Comma 2 2 28 2" xfId="13705"/>
    <cellStyle name="Comma 2 2 29" xfId="13706"/>
    <cellStyle name="Comma 2 2 29 2" xfId="13707"/>
    <cellStyle name="Comma 2 2 3" xfId="591"/>
    <cellStyle name="Comma 2 2 3 2" xfId="2856"/>
    <cellStyle name="Comma 2 2 3 3" xfId="13708"/>
    <cellStyle name="Comma 2 2 3 4" xfId="13709"/>
    <cellStyle name="Comma 2 2 30" xfId="13710"/>
    <cellStyle name="Comma 2 2 30 2" xfId="13711"/>
    <cellStyle name="Comma 2 2 31" xfId="13712"/>
    <cellStyle name="Comma 2 2 31 2" xfId="13713"/>
    <cellStyle name="Comma 2 2 32" xfId="13714"/>
    <cellStyle name="Comma 2 2 32 2" xfId="13715"/>
    <cellStyle name="Comma 2 2 33" xfId="13716"/>
    <cellStyle name="Comma 2 2 33 2" xfId="13717"/>
    <cellStyle name="Comma 2 2 34" xfId="13718"/>
    <cellStyle name="Comma 2 2 34 2" xfId="13719"/>
    <cellStyle name="Comma 2 2 35" xfId="13720"/>
    <cellStyle name="Comma 2 2 35 2" xfId="13721"/>
    <cellStyle name="Comma 2 2 36" xfId="13722"/>
    <cellStyle name="Comma 2 2 36 2" xfId="13723"/>
    <cellStyle name="Comma 2 2 37" xfId="13724"/>
    <cellStyle name="Comma 2 2 37 2" xfId="13725"/>
    <cellStyle name="Comma 2 2 38" xfId="13726"/>
    <cellStyle name="Comma 2 2 38 2" xfId="13727"/>
    <cellStyle name="Comma 2 2 39" xfId="13728"/>
    <cellStyle name="Comma 2 2 39 2" xfId="13729"/>
    <cellStyle name="Comma 2 2 4" xfId="592"/>
    <cellStyle name="Comma 2 2 4 2" xfId="2857"/>
    <cellStyle name="Comma 2 2 4 3" xfId="13730"/>
    <cellStyle name="Comma 2 2 40" xfId="13731"/>
    <cellStyle name="Comma 2 2 40 2" xfId="13732"/>
    <cellStyle name="Comma 2 2 41" xfId="13733"/>
    <cellStyle name="Comma 2 2 41 2" xfId="13734"/>
    <cellStyle name="Comma 2 2 42" xfId="13735"/>
    <cellStyle name="Comma 2 2 42 2" xfId="13736"/>
    <cellStyle name="Comma 2 2 43" xfId="13737"/>
    <cellStyle name="Comma 2 2 43 2" xfId="13738"/>
    <cellStyle name="Comma 2 2 44" xfId="13739"/>
    <cellStyle name="Comma 2 2 44 2" xfId="13740"/>
    <cellStyle name="Comma 2 2 45" xfId="13741"/>
    <cellStyle name="Comma 2 2 45 2" xfId="13742"/>
    <cellStyle name="Comma 2 2 46" xfId="13743"/>
    <cellStyle name="Comma 2 2 46 2" xfId="13744"/>
    <cellStyle name="Comma 2 2 47" xfId="13745"/>
    <cellStyle name="Comma 2 2 47 2" xfId="13746"/>
    <cellStyle name="Comma 2 2 48" xfId="13747"/>
    <cellStyle name="Comma 2 2 48 2" xfId="13748"/>
    <cellStyle name="Comma 2 2 49" xfId="13749"/>
    <cellStyle name="Comma 2 2 49 2" xfId="13750"/>
    <cellStyle name="Comma 2 2 5" xfId="2858"/>
    <cellStyle name="Comma 2 2 5 2" xfId="2859"/>
    <cellStyle name="Comma 2 2 5 3" xfId="13751"/>
    <cellStyle name="Comma 2 2 50" xfId="13752"/>
    <cellStyle name="Comma 2 2 50 2" xfId="13753"/>
    <cellStyle name="Comma 2 2 51" xfId="13754"/>
    <cellStyle name="Comma 2 2 51 2" xfId="13755"/>
    <cellStyle name="Comma 2 2 52" xfId="13756"/>
    <cellStyle name="Comma 2 2 52 2" xfId="13757"/>
    <cellStyle name="Comma 2 2 53" xfId="13758"/>
    <cellStyle name="Comma 2 2 53 2" xfId="13759"/>
    <cellStyle name="Comma 2 2 54" xfId="13760"/>
    <cellStyle name="Comma 2 2 54 2" xfId="13761"/>
    <cellStyle name="Comma 2 2 55" xfId="13762"/>
    <cellStyle name="Comma 2 2 55 2" xfId="13763"/>
    <cellStyle name="Comma 2 2 56" xfId="13764"/>
    <cellStyle name="Comma 2 2 56 2" xfId="13765"/>
    <cellStyle name="Comma 2 2 57" xfId="13766"/>
    <cellStyle name="Comma 2 2 57 2" xfId="13767"/>
    <cellStyle name="Comma 2 2 58" xfId="13768"/>
    <cellStyle name="Comma 2 2 58 2" xfId="13769"/>
    <cellStyle name="Comma 2 2 59" xfId="13770"/>
    <cellStyle name="Comma 2 2 59 2" xfId="13771"/>
    <cellStyle name="Comma 2 2 6" xfId="2860"/>
    <cellStyle name="Comma 2 2 6 2" xfId="2861"/>
    <cellStyle name="Comma 2 2 6 3" xfId="13772"/>
    <cellStyle name="Comma 2 2 60" xfId="13773"/>
    <cellStyle name="Comma 2 2 60 2" xfId="13774"/>
    <cellStyle name="Comma 2 2 61" xfId="13775"/>
    <cellStyle name="Comma 2 2 61 2" xfId="13776"/>
    <cellStyle name="Comma 2 2 62" xfId="13777"/>
    <cellStyle name="Comma 2 2 62 2" xfId="13778"/>
    <cellStyle name="Comma 2 2 63" xfId="13779"/>
    <cellStyle name="Comma 2 2 63 2" xfId="13780"/>
    <cellStyle name="Comma 2 2 64" xfId="13781"/>
    <cellStyle name="Comma 2 2 64 2" xfId="13782"/>
    <cellStyle name="Comma 2 2 65" xfId="13783"/>
    <cellStyle name="Comma 2 2 65 2" xfId="13784"/>
    <cellStyle name="Comma 2 2 66" xfId="13785"/>
    <cellStyle name="Comma 2 2 66 2" xfId="13786"/>
    <cellStyle name="Comma 2 2 67" xfId="13787"/>
    <cellStyle name="Comma 2 2 67 2" xfId="13788"/>
    <cellStyle name="Comma 2 2 68" xfId="13789"/>
    <cellStyle name="Comma 2 2 68 2" xfId="13790"/>
    <cellStyle name="Comma 2 2 69" xfId="13791"/>
    <cellStyle name="Comma 2 2 69 2" xfId="13792"/>
    <cellStyle name="Comma 2 2 7" xfId="2862"/>
    <cellStyle name="Comma 2 2 7 2" xfId="2863"/>
    <cellStyle name="Comma 2 2 7 3" xfId="13793"/>
    <cellStyle name="Comma 2 2 70" xfId="13794"/>
    <cellStyle name="Comma 2 2 70 2" xfId="13795"/>
    <cellStyle name="Comma 2 2 71" xfId="13796"/>
    <cellStyle name="Comma 2 2 71 2" xfId="13797"/>
    <cellStyle name="Comma 2 2 72" xfId="13798"/>
    <cellStyle name="Comma 2 2 72 2" xfId="13799"/>
    <cellStyle name="Comma 2 2 73" xfId="13800"/>
    <cellStyle name="Comma 2 2 73 2" xfId="13801"/>
    <cellStyle name="Comma 2 2 74" xfId="13802"/>
    <cellStyle name="Comma 2 2 74 2" xfId="13803"/>
    <cellStyle name="Comma 2 2 75" xfId="13804"/>
    <cellStyle name="Comma 2 2 75 2" xfId="13805"/>
    <cellStyle name="Comma 2 2 76" xfId="13806"/>
    <cellStyle name="Comma 2 2 76 2" xfId="13807"/>
    <cellStyle name="Comma 2 2 77" xfId="13808"/>
    <cellStyle name="Comma 2 2 77 2" xfId="13809"/>
    <cellStyle name="Comma 2 2 78" xfId="13810"/>
    <cellStyle name="Comma 2 2 78 2" xfId="13811"/>
    <cellStyle name="Comma 2 2 79" xfId="13812"/>
    <cellStyle name="Comma 2 2 79 2" xfId="13813"/>
    <cellStyle name="Comma 2 2 8" xfId="2864"/>
    <cellStyle name="Comma 2 2 8 2" xfId="2865"/>
    <cellStyle name="Comma 2 2 8 3" xfId="13814"/>
    <cellStyle name="Comma 2 2 80" xfId="13815"/>
    <cellStyle name="Comma 2 2 80 2" xfId="13816"/>
    <cellStyle name="Comma 2 2 81" xfId="13817"/>
    <cellStyle name="Comma 2 2 81 2" xfId="13818"/>
    <cellStyle name="Comma 2 2 82" xfId="13819"/>
    <cellStyle name="Comma 2 2 82 2" xfId="13820"/>
    <cellStyle name="Comma 2 2 83" xfId="13821"/>
    <cellStyle name="Comma 2 2 83 2" xfId="13822"/>
    <cellStyle name="Comma 2 2 84" xfId="13823"/>
    <cellStyle name="Comma 2 2 84 2" xfId="13824"/>
    <cellStyle name="Comma 2 2 85" xfId="13825"/>
    <cellStyle name="Comma 2 2 85 2" xfId="13826"/>
    <cellStyle name="Comma 2 2 86" xfId="13827"/>
    <cellStyle name="Comma 2 2 86 2" xfId="13828"/>
    <cellStyle name="Comma 2 2 87" xfId="13829"/>
    <cellStyle name="Comma 2 2 87 2" xfId="13830"/>
    <cellStyle name="Comma 2 2 88" xfId="13831"/>
    <cellStyle name="Comma 2 2 88 2" xfId="13832"/>
    <cellStyle name="Comma 2 2 89" xfId="13833"/>
    <cellStyle name="Comma 2 2 89 2" xfId="13834"/>
    <cellStyle name="Comma 2 2 9" xfId="2866"/>
    <cellStyle name="Comma 2 2 9 2" xfId="13835"/>
    <cellStyle name="Comma 2 2 9 3" xfId="13836"/>
    <cellStyle name="Comma 2 2 90" xfId="13837"/>
    <cellStyle name="Comma 2 2 90 2" xfId="13838"/>
    <cellStyle name="Comma 2 2 91" xfId="13839"/>
    <cellStyle name="Comma 2 2 91 2" xfId="13840"/>
    <cellStyle name="Comma 2 2 92" xfId="13841"/>
    <cellStyle name="Comma 2 2 92 2" xfId="13842"/>
    <cellStyle name="Comma 2 2 93" xfId="13843"/>
    <cellStyle name="Comma 2 2 93 2" xfId="13844"/>
    <cellStyle name="Comma 2 2 94" xfId="13845"/>
    <cellStyle name="Comma 2 2 94 2" xfId="13846"/>
    <cellStyle name="Comma 2 2 95" xfId="13847"/>
    <cellStyle name="Comma 2 2 95 2" xfId="13848"/>
    <cellStyle name="Comma 2 2 96" xfId="13849"/>
    <cellStyle name="Comma 2 2 96 2" xfId="13850"/>
    <cellStyle name="Comma 2 2 97" xfId="13851"/>
    <cellStyle name="Comma 2 2 97 2" xfId="13852"/>
    <cellStyle name="Comma 2 2 98" xfId="13853"/>
    <cellStyle name="Comma 2 2 98 2" xfId="13854"/>
    <cellStyle name="Comma 2 2 99" xfId="13855"/>
    <cellStyle name="Comma 2 2 99 2" xfId="13856"/>
    <cellStyle name="Comma 2 2_05-12  KH trung han 2016-2020 - Liem Thinh edited" xfId="13857"/>
    <cellStyle name="Comma 2 20" xfId="2867"/>
    <cellStyle name="Comma 2 20 2" xfId="13858"/>
    <cellStyle name="Comma 2 20 2 2" xfId="13859"/>
    <cellStyle name="Comma 2 20 3" xfId="13860"/>
    <cellStyle name="Comma 2 20 4" xfId="13861"/>
    <cellStyle name="Comma 2 20 5" xfId="13862"/>
    <cellStyle name="Comma 2 200" xfId="13863"/>
    <cellStyle name="Comma 2 200 2" xfId="13864"/>
    <cellStyle name="Comma 2 201" xfId="13865"/>
    <cellStyle name="Comma 2 201 2" xfId="13866"/>
    <cellStyle name="Comma 2 202" xfId="13867"/>
    <cellStyle name="Comma 2 202 2" xfId="13868"/>
    <cellStyle name="Comma 2 203" xfId="13869"/>
    <cellStyle name="Comma 2 203 2" xfId="13870"/>
    <cellStyle name="Comma 2 204" xfId="13871"/>
    <cellStyle name="Comma 2 204 2" xfId="13872"/>
    <cellStyle name="Comma 2 205" xfId="13873"/>
    <cellStyle name="Comma 2 205 2" xfId="13874"/>
    <cellStyle name="Comma 2 206" xfId="13875"/>
    <cellStyle name="Comma 2 206 2" xfId="13876"/>
    <cellStyle name="Comma 2 207" xfId="13877"/>
    <cellStyle name="Comma 2 207 2" xfId="13878"/>
    <cellStyle name="Comma 2 208" xfId="13879"/>
    <cellStyle name="Comma 2 208 2" xfId="13880"/>
    <cellStyle name="Comma 2 209" xfId="13881"/>
    <cellStyle name="Comma 2 209 2" xfId="13882"/>
    <cellStyle name="Comma 2 21" xfId="2868"/>
    <cellStyle name="Comma 2 21 2" xfId="13883"/>
    <cellStyle name="Comma 2 21 2 2" xfId="13884"/>
    <cellStyle name="Comma 2 21 3" xfId="13885"/>
    <cellStyle name="Comma 2 21 4" xfId="13886"/>
    <cellStyle name="Comma 2 21 5" xfId="13887"/>
    <cellStyle name="Comma 2 210" xfId="13888"/>
    <cellStyle name="Comma 2 210 2" xfId="13889"/>
    <cellStyle name="Comma 2 211" xfId="13890"/>
    <cellStyle name="Comma 2 211 2" xfId="13891"/>
    <cellStyle name="Comma 2 212" xfId="13892"/>
    <cellStyle name="Comma 2 212 2" xfId="13893"/>
    <cellStyle name="Comma 2 213" xfId="13894"/>
    <cellStyle name="Comma 2 213 2" xfId="13895"/>
    <cellStyle name="Comma 2 214" xfId="13896"/>
    <cellStyle name="Comma 2 214 2" xfId="13897"/>
    <cellStyle name="Comma 2 215" xfId="13898"/>
    <cellStyle name="Comma 2 215 2" xfId="13899"/>
    <cellStyle name="Comma 2 216" xfId="13900"/>
    <cellStyle name="Comma 2 216 2" xfId="13901"/>
    <cellStyle name="Comma 2 217" xfId="13902"/>
    <cellStyle name="Comma 2 217 2" xfId="13903"/>
    <cellStyle name="Comma 2 218" xfId="13904"/>
    <cellStyle name="Comma 2 218 2" xfId="13905"/>
    <cellStyle name="Comma 2 219" xfId="13906"/>
    <cellStyle name="Comma 2 219 2" xfId="13907"/>
    <cellStyle name="Comma 2 22" xfId="2869"/>
    <cellStyle name="Comma 2 22 2" xfId="13908"/>
    <cellStyle name="Comma 2 22 2 2" xfId="13909"/>
    <cellStyle name="Comma 2 22 3" xfId="13910"/>
    <cellStyle name="Comma 2 22 4" xfId="13911"/>
    <cellStyle name="Comma 2 22 5" xfId="13912"/>
    <cellStyle name="Comma 2 220" xfId="13913"/>
    <cellStyle name="Comma 2 220 2" xfId="13914"/>
    <cellStyle name="Comma 2 221" xfId="13915"/>
    <cellStyle name="Comma 2 221 2" xfId="13916"/>
    <cellStyle name="Comma 2 222" xfId="13917"/>
    <cellStyle name="Comma 2 222 2" xfId="13918"/>
    <cellStyle name="Comma 2 223" xfId="13919"/>
    <cellStyle name="Comma 2 223 2" xfId="13920"/>
    <cellStyle name="Comma 2 224" xfId="13921"/>
    <cellStyle name="Comma 2 224 2" xfId="13922"/>
    <cellStyle name="Comma 2 225" xfId="13923"/>
    <cellStyle name="Comma 2 225 2" xfId="13924"/>
    <cellStyle name="Comma 2 226" xfId="13925"/>
    <cellStyle name="Comma 2 226 2" xfId="13926"/>
    <cellStyle name="Comma 2 227" xfId="13927"/>
    <cellStyle name="Comma 2 227 2" xfId="13928"/>
    <cellStyle name="Comma 2 228" xfId="13929"/>
    <cellStyle name="Comma 2 228 2" xfId="13930"/>
    <cellStyle name="Comma 2 229" xfId="13931"/>
    <cellStyle name="Comma 2 229 2" xfId="13932"/>
    <cellStyle name="Comma 2 23" xfId="2870"/>
    <cellStyle name="Comma 2 23 2" xfId="13933"/>
    <cellStyle name="Comma 2 23 2 2" xfId="13934"/>
    <cellStyle name="Comma 2 23 3" xfId="13935"/>
    <cellStyle name="Comma 2 23 4" xfId="13936"/>
    <cellStyle name="Comma 2 23 5" xfId="13937"/>
    <cellStyle name="Comma 2 230" xfId="13938"/>
    <cellStyle name="Comma 2 230 2" xfId="13939"/>
    <cellStyle name="Comma 2 231" xfId="13940"/>
    <cellStyle name="Comma 2 231 2" xfId="13941"/>
    <cellStyle name="Comma 2 232" xfId="13942"/>
    <cellStyle name="Comma 2 232 2" xfId="13943"/>
    <cellStyle name="Comma 2 233" xfId="13944"/>
    <cellStyle name="Comma 2 233 2" xfId="13945"/>
    <cellStyle name="Comma 2 234" xfId="13946"/>
    <cellStyle name="Comma 2 234 2" xfId="13947"/>
    <cellStyle name="Comma 2 235" xfId="13948"/>
    <cellStyle name="Comma 2 235 2" xfId="13949"/>
    <cellStyle name="Comma 2 236" xfId="13950"/>
    <cellStyle name="Comma 2 236 2" xfId="13951"/>
    <cellStyle name="Comma 2 237" xfId="13952"/>
    <cellStyle name="Comma 2 237 2" xfId="13953"/>
    <cellStyle name="Comma 2 238" xfId="13954"/>
    <cellStyle name="Comma 2 238 2" xfId="13955"/>
    <cellStyle name="Comma 2 239" xfId="13956"/>
    <cellStyle name="Comma 2 239 2" xfId="13957"/>
    <cellStyle name="Comma 2 24" xfId="2871"/>
    <cellStyle name="Comma 2 24 2" xfId="13958"/>
    <cellStyle name="Comma 2 24 2 2" xfId="13959"/>
    <cellStyle name="Comma 2 24 3" xfId="13960"/>
    <cellStyle name="Comma 2 24 4" xfId="13961"/>
    <cellStyle name="Comma 2 24 5" xfId="13962"/>
    <cellStyle name="Comma 2 240" xfId="13963"/>
    <cellStyle name="Comma 2 240 2" xfId="13964"/>
    <cellStyle name="Comma 2 241" xfId="13965"/>
    <cellStyle name="Comma 2 241 2" xfId="13966"/>
    <cellStyle name="Comma 2 242" xfId="13967"/>
    <cellStyle name="Comma 2 242 2" xfId="13968"/>
    <cellStyle name="Comma 2 243" xfId="13969"/>
    <cellStyle name="Comma 2 243 2" xfId="13970"/>
    <cellStyle name="Comma 2 244" xfId="13971"/>
    <cellStyle name="Comma 2 244 2" xfId="13972"/>
    <cellStyle name="Comma 2 245" xfId="13973"/>
    <cellStyle name="Comma 2 245 2" xfId="13974"/>
    <cellStyle name="Comma 2 246" xfId="13975"/>
    <cellStyle name="Comma 2 246 2" xfId="13976"/>
    <cellStyle name="Comma 2 247" xfId="13977"/>
    <cellStyle name="Comma 2 247 2" xfId="13978"/>
    <cellStyle name="Comma 2 248" xfId="13979"/>
    <cellStyle name="Comma 2 248 2" xfId="13980"/>
    <cellStyle name="Comma 2 249" xfId="13981"/>
    <cellStyle name="Comma 2 249 2" xfId="13982"/>
    <cellStyle name="Comma 2 25" xfId="2872"/>
    <cellStyle name="Comma 2 25 2" xfId="13983"/>
    <cellStyle name="Comma 2 25 2 2" xfId="13984"/>
    <cellStyle name="Comma 2 25 3" xfId="13985"/>
    <cellStyle name="Comma 2 25 4" xfId="13986"/>
    <cellStyle name="Comma 2 25 5" xfId="13987"/>
    <cellStyle name="Comma 2 250" xfId="13988"/>
    <cellStyle name="Comma 2 250 2" xfId="13989"/>
    <cellStyle name="Comma 2 251" xfId="13990"/>
    <cellStyle name="Comma 2 252" xfId="13991"/>
    <cellStyle name="Comma 2 253" xfId="13992"/>
    <cellStyle name="Comma 2 254" xfId="13993"/>
    <cellStyle name="Comma 2 255" xfId="13994"/>
    <cellStyle name="Comma 2 256" xfId="13995"/>
    <cellStyle name="Comma 2 26" xfId="2873"/>
    <cellStyle name="Comma 2 26 2" xfId="13996"/>
    <cellStyle name="Comma 2 26 3" xfId="13997"/>
    <cellStyle name="Comma 2 26 4" xfId="13998"/>
    <cellStyle name="Comma 2 27" xfId="2874"/>
    <cellStyle name="Comma 2 27 2" xfId="13999"/>
    <cellStyle name="Comma 2 27 3" xfId="14000"/>
    <cellStyle name="Comma 2 27 4" xfId="14001"/>
    <cellStyle name="Comma 2 28" xfId="593"/>
    <cellStyle name="Comma 2 28 2" xfId="14002"/>
    <cellStyle name="Comma 2 28 3" xfId="14003"/>
    <cellStyle name="Comma 2 29" xfId="14004"/>
    <cellStyle name="Comma 2 29 2" xfId="14005"/>
    <cellStyle name="Comma 2 29 3" xfId="14006"/>
    <cellStyle name="Comma 2 3" xfId="594"/>
    <cellStyle name="Comma 2 3 2" xfId="2875"/>
    <cellStyle name="Comma 2 3 2 11 2" xfId="14007"/>
    <cellStyle name="Comma 2 3 2 11 2 3" xfId="14008"/>
    <cellStyle name="Comma 2 3 2 11 5" xfId="14009"/>
    <cellStyle name="Comma 2 3 2 13 2 2" xfId="14010"/>
    <cellStyle name="Comma 2 3 2 14 2" xfId="14011"/>
    <cellStyle name="Comma 2 3 2 17" xfId="14012"/>
    <cellStyle name="Comma 2 3 2 2" xfId="14013"/>
    <cellStyle name="Comma 2 3 2 3" xfId="14014"/>
    <cellStyle name="Comma 2 3 2 4" xfId="14015"/>
    <cellStyle name="Comma 2 3 2 5" xfId="14016"/>
    <cellStyle name="Comma 2 3 2 5 9" xfId="14017"/>
    <cellStyle name="Comma 2 3 2 7 9" xfId="14018"/>
    <cellStyle name="Comma 2 3 3" xfId="14019"/>
    <cellStyle name="Comma 2 3 3 2" xfId="14020"/>
    <cellStyle name="Comma 2 3 3 3" xfId="14021"/>
    <cellStyle name="Comma 2 3 4" xfId="14022"/>
    <cellStyle name="Comma 2 3 4 2" xfId="14023"/>
    <cellStyle name="Comma 2 3 5" xfId="14024"/>
    <cellStyle name="Comma 2 3 5 2" xfId="14025"/>
    <cellStyle name="Comma 2 3 6" xfId="14026"/>
    <cellStyle name="Comma 2 3 7" xfId="14027"/>
    <cellStyle name="Comma 2 3 8" xfId="14028"/>
    <cellStyle name="Comma 2 30" xfId="14029"/>
    <cellStyle name="Comma 2 30 2" xfId="14030"/>
    <cellStyle name="Comma 2 30 3" xfId="14031"/>
    <cellStyle name="Comma 2 31" xfId="14032"/>
    <cellStyle name="Comma 2 31 2" xfId="14033"/>
    <cellStyle name="Comma 2 31 3" xfId="14034"/>
    <cellStyle name="Comma 2 32" xfId="14035"/>
    <cellStyle name="Comma 2 32 2" xfId="14036"/>
    <cellStyle name="Comma 2 32 3" xfId="14037"/>
    <cellStyle name="Comma 2 33" xfId="14038"/>
    <cellStyle name="Comma 2 33 2" xfId="14039"/>
    <cellStyle name="Comma 2 33 3" xfId="14040"/>
    <cellStyle name="Comma 2 34" xfId="14041"/>
    <cellStyle name="Comma 2 34 2" xfId="14042"/>
    <cellStyle name="Comma 2 34 3" xfId="14043"/>
    <cellStyle name="Comma 2 35" xfId="14044"/>
    <cellStyle name="Comma 2 35 2" xfId="14045"/>
    <cellStyle name="Comma 2 35 3" xfId="14046"/>
    <cellStyle name="Comma 2 36" xfId="14047"/>
    <cellStyle name="Comma 2 36 2" xfId="14048"/>
    <cellStyle name="Comma 2 36 3" xfId="14049"/>
    <cellStyle name="Comma 2 37" xfId="14050"/>
    <cellStyle name="Comma 2 37 2" xfId="14051"/>
    <cellStyle name="Comma 2 37 3" xfId="14052"/>
    <cellStyle name="Comma 2 38" xfId="14053"/>
    <cellStyle name="Comma 2 38 2" xfId="14054"/>
    <cellStyle name="Comma 2 38 3" xfId="14055"/>
    <cellStyle name="Comma 2 39" xfId="14056"/>
    <cellStyle name="Comma 2 39 2" xfId="14057"/>
    <cellStyle name="Comma 2 39 3" xfId="14058"/>
    <cellStyle name="Comma 2 4" xfId="595"/>
    <cellStyle name="Comma 2 4 2" xfId="14059"/>
    <cellStyle name="Comma 2 4 2 2" xfId="14060"/>
    <cellStyle name="Comma 2 4 3" xfId="14061"/>
    <cellStyle name="Comma 2 4 4" xfId="14062"/>
    <cellStyle name="Comma 2 4 5" xfId="14063"/>
    <cellStyle name="Comma 2 4 6" xfId="14064"/>
    <cellStyle name="Comma 2 40" xfId="14065"/>
    <cellStyle name="Comma 2 40 2" xfId="14066"/>
    <cellStyle name="Comma 2 40 3" xfId="14067"/>
    <cellStyle name="Comma 2 41" xfId="14068"/>
    <cellStyle name="Comma 2 41 2" xfId="14069"/>
    <cellStyle name="Comma 2 41 3" xfId="14070"/>
    <cellStyle name="Comma 2 42" xfId="14071"/>
    <cellStyle name="Comma 2 42 2" xfId="14072"/>
    <cellStyle name="Comma 2 42 3" xfId="14073"/>
    <cellStyle name="Comma 2 43" xfId="14074"/>
    <cellStyle name="Comma 2 43 2" xfId="14075"/>
    <cellStyle name="Comma 2 43 3" xfId="14076"/>
    <cellStyle name="Comma 2 44" xfId="14077"/>
    <cellStyle name="Comma 2 44 2" xfId="14078"/>
    <cellStyle name="Comma 2 44 3" xfId="14079"/>
    <cellStyle name="Comma 2 45" xfId="14080"/>
    <cellStyle name="Comma 2 45 2" xfId="14081"/>
    <cellStyle name="Comma 2 45 3" xfId="14082"/>
    <cellStyle name="Comma 2 46" xfId="14083"/>
    <cellStyle name="Comma 2 46 2" xfId="14084"/>
    <cellStyle name="Comma 2 46 3" xfId="14085"/>
    <cellStyle name="Comma 2 47" xfId="14086"/>
    <cellStyle name="Comma 2 47 2" xfId="14087"/>
    <cellStyle name="Comma 2 47 3" xfId="14088"/>
    <cellStyle name="Comma 2 48" xfId="14089"/>
    <cellStyle name="Comma 2 48 2" xfId="14090"/>
    <cellStyle name="Comma 2 48 3" xfId="14091"/>
    <cellStyle name="Comma 2 49" xfId="14092"/>
    <cellStyle name="Comma 2 49 2" xfId="14093"/>
    <cellStyle name="Comma 2 49 3" xfId="14094"/>
    <cellStyle name="Comma 2 5" xfId="596"/>
    <cellStyle name="Comma 2 5 2" xfId="14095"/>
    <cellStyle name="Comma 2 5 2 2" xfId="14096"/>
    <cellStyle name="Comma 2 5 3" xfId="14097"/>
    <cellStyle name="Comma 2 5 4" xfId="14098"/>
    <cellStyle name="Comma 2 5 5" xfId="14099"/>
    <cellStyle name="Comma 2 50" xfId="14100"/>
    <cellStyle name="Comma 2 50 2" xfId="14101"/>
    <cellStyle name="Comma 2 50 3" xfId="14102"/>
    <cellStyle name="Comma 2 51" xfId="14103"/>
    <cellStyle name="Comma 2 51 2" xfId="14104"/>
    <cellStyle name="Comma 2 51 3" xfId="14105"/>
    <cellStyle name="Comma 2 52" xfId="14106"/>
    <cellStyle name="Comma 2 52 2" xfId="14107"/>
    <cellStyle name="Comma 2 52 3" xfId="14108"/>
    <cellStyle name="Comma 2 53" xfId="14109"/>
    <cellStyle name="Comma 2 53 2" xfId="14110"/>
    <cellStyle name="Comma 2 53 3" xfId="14111"/>
    <cellStyle name="Comma 2 54" xfId="14112"/>
    <cellStyle name="Comma 2 54 2" xfId="14113"/>
    <cellStyle name="Comma 2 54 3" xfId="14114"/>
    <cellStyle name="Comma 2 55" xfId="14115"/>
    <cellStyle name="Comma 2 55 2" xfId="14116"/>
    <cellStyle name="Comma 2 55 3" xfId="14117"/>
    <cellStyle name="Comma 2 56" xfId="14118"/>
    <cellStyle name="Comma 2 56 2" xfId="14119"/>
    <cellStyle name="Comma 2 56 3" xfId="14120"/>
    <cellStyle name="Comma 2 57" xfId="14121"/>
    <cellStyle name="Comma 2 57 2" xfId="14122"/>
    <cellStyle name="Comma 2 57 3" xfId="14123"/>
    <cellStyle name="Comma 2 58" xfId="14124"/>
    <cellStyle name="Comma 2 58 2" xfId="14125"/>
    <cellStyle name="Comma 2 58 3" xfId="14126"/>
    <cellStyle name="Comma 2 59" xfId="14127"/>
    <cellStyle name="Comma 2 59 2" xfId="14128"/>
    <cellStyle name="Comma 2 59 3" xfId="14129"/>
    <cellStyle name="Comma 2 6" xfId="597"/>
    <cellStyle name="Comma 2 6 2" xfId="2876"/>
    <cellStyle name="Comma 2 6 2 2" xfId="14130"/>
    <cellStyle name="Comma 2 6 3" xfId="14131"/>
    <cellStyle name="Comma 2 6 4" xfId="14132"/>
    <cellStyle name="Comma 2 6 5" xfId="14133"/>
    <cellStyle name="Comma 2 60" xfId="14134"/>
    <cellStyle name="Comma 2 60 2" xfId="14135"/>
    <cellStyle name="Comma 2 60 3" xfId="14136"/>
    <cellStyle name="Comma 2 61" xfId="14137"/>
    <cellStyle name="Comma 2 61 2" xfId="14138"/>
    <cellStyle name="Comma 2 61 3" xfId="14139"/>
    <cellStyle name="Comma 2 62" xfId="14140"/>
    <cellStyle name="Comma 2 62 2" xfId="14141"/>
    <cellStyle name="Comma 2 62 3" xfId="14142"/>
    <cellStyle name="Comma 2 63" xfId="14143"/>
    <cellStyle name="Comma 2 63 2" xfId="14144"/>
    <cellStyle name="Comma 2 63 3" xfId="14145"/>
    <cellStyle name="Comma 2 64" xfId="14146"/>
    <cellStyle name="Comma 2 64 2" xfId="14147"/>
    <cellStyle name="Comma 2 64 3" xfId="14148"/>
    <cellStyle name="Comma 2 65" xfId="14149"/>
    <cellStyle name="Comma 2 65 2" xfId="14150"/>
    <cellStyle name="Comma 2 65 3" xfId="14151"/>
    <cellStyle name="Comma 2 66" xfId="14152"/>
    <cellStyle name="Comma 2 66 2" xfId="14153"/>
    <cellStyle name="Comma 2 66 3" xfId="14154"/>
    <cellStyle name="Comma 2 67" xfId="14155"/>
    <cellStyle name="Comma 2 67 2" xfId="14156"/>
    <cellStyle name="Comma 2 67 3" xfId="14157"/>
    <cellStyle name="Comma 2 68" xfId="14158"/>
    <cellStyle name="Comma 2 68 2" xfId="14159"/>
    <cellStyle name="Comma 2 68 3" xfId="14160"/>
    <cellStyle name="Comma 2 69" xfId="14161"/>
    <cellStyle name="Comma 2 69 2" xfId="14162"/>
    <cellStyle name="Comma 2 69 3" xfId="14163"/>
    <cellStyle name="Comma 2 7" xfId="2877"/>
    <cellStyle name="Comma 2 7 2" xfId="2878"/>
    <cellStyle name="Comma 2 7 2 2" xfId="14164"/>
    <cellStyle name="Comma 2 7 3" xfId="14165"/>
    <cellStyle name="Comma 2 7 4" xfId="14166"/>
    <cellStyle name="Comma 2 7 5" xfId="14167"/>
    <cellStyle name="Comma 2 70" xfId="14168"/>
    <cellStyle name="Comma 2 70 2" xfId="14169"/>
    <cellStyle name="Comma 2 70 3" xfId="14170"/>
    <cellStyle name="Comma 2 71" xfId="14171"/>
    <cellStyle name="Comma 2 71 2" xfId="14172"/>
    <cellStyle name="Comma 2 71 3" xfId="14173"/>
    <cellStyle name="Comma 2 72" xfId="14174"/>
    <cellStyle name="Comma 2 72 2" xfId="14175"/>
    <cellStyle name="Comma 2 72 3" xfId="14176"/>
    <cellStyle name="Comma 2 73" xfId="14177"/>
    <cellStyle name="Comma 2 73 2" xfId="14178"/>
    <cellStyle name="Comma 2 73 3" xfId="14179"/>
    <cellStyle name="Comma 2 74" xfId="14180"/>
    <cellStyle name="Comma 2 74 2" xfId="14181"/>
    <cellStyle name="Comma 2 74 3" xfId="14182"/>
    <cellStyle name="Comma 2 75" xfId="14183"/>
    <cellStyle name="Comma 2 75 2" xfId="14184"/>
    <cellStyle name="Comma 2 75 3" xfId="14185"/>
    <cellStyle name="Comma 2 76" xfId="14186"/>
    <cellStyle name="Comma 2 76 2" xfId="14187"/>
    <cellStyle name="Comma 2 76 3" xfId="14188"/>
    <cellStyle name="Comma 2 77" xfId="14189"/>
    <cellStyle name="Comma 2 77 2" xfId="14190"/>
    <cellStyle name="Comma 2 77 3" xfId="14191"/>
    <cellStyle name="Comma 2 78" xfId="14192"/>
    <cellStyle name="Comma 2 78 2" xfId="14193"/>
    <cellStyle name="Comma 2 78 3" xfId="14194"/>
    <cellStyle name="Comma 2 79" xfId="14195"/>
    <cellStyle name="Comma 2 79 2" xfId="14196"/>
    <cellStyle name="Comma 2 79 3" xfId="14197"/>
    <cellStyle name="Comma 2 8" xfId="2879"/>
    <cellStyle name="Comma 2 8 2" xfId="2880"/>
    <cellStyle name="Comma 2 8 2 2" xfId="14198"/>
    <cellStyle name="Comma 2 8 3" xfId="14199"/>
    <cellStyle name="Comma 2 8 4" xfId="14200"/>
    <cellStyle name="Comma 2 8 5" xfId="14201"/>
    <cellStyle name="Comma 2 80" xfId="14202"/>
    <cellStyle name="Comma 2 80 2" xfId="14203"/>
    <cellStyle name="Comma 2 80 3" xfId="14204"/>
    <cellStyle name="Comma 2 81" xfId="14205"/>
    <cellStyle name="Comma 2 81 2" xfId="14206"/>
    <cellStyle name="Comma 2 81 3" xfId="14207"/>
    <cellStyle name="Comma 2 82" xfId="14208"/>
    <cellStyle name="Comma 2 82 2" xfId="14209"/>
    <cellStyle name="Comma 2 82 3" xfId="14210"/>
    <cellStyle name="Comma 2 83" xfId="14211"/>
    <cellStyle name="Comma 2 83 2" xfId="14212"/>
    <cellStyle name="Comma 2 83 3" xfId="14213"/>
    <cellStyle name="Comma 2 84" xfId="14214"/>
    <cellStyle name="Comma 2 84 2" xfId="14215"/>
    <cellStyle name="Comma 2 84 3" xfId="14216"/>
    <cellStyle name="Comma 2 85" xfId="14217"/>
    <cellStyle name="Comma 2 85 2" xfId="14218"/>
    <cellStyle name="Comma 2 85 3" xfId="14219"/>
    <cellStyle name="Comma 2 86" xfId="14220"/>
    <cellStyle name="Comma 2 86 2" xfId="14221"/>
    <cellStyle name="Comma 2 86 3" xfId="14222"/>
    <cellStyle name="Comma 2 87" xfId="14223"/>
    <cellStyle name="Comma 2 87 2" xfId="14224"/>
    <cellStyle name="Comma 2 87 3" xfId="14225"/>
    <cellStyle name="Comma 2 88" xfId="14226"/>
    <cellStyle name="Comma 2 88 2" xfId="14227"/>
    <cellStyle name="Comma 2 88 3" xfId="14228"/>
    <cellStyle name="Comma 2 89" xfId="14229"/>
    <cellStyle name="Comma 2 89 2" xfId="14230"/>
    <cellStyle name="Comma 2 89 3" xfId="14231"/>
    <cellStyle name="Comma 2 9" xfId="2881"/>
    <cellStyle name="Comma 2 9 2" xfId="2882"/>
    <cellStyle name="Comma 2 9 2 2" xfId="14232"/>
    <cellStyle name="Comma 2 9 3" xfId="14233"/>
    <cellStyle name="Comma 2 9 4" xfId="14234"/>
    <cellStyle name="Comma 2 9 5" xfId="14235"/>
    <cellStyle name="Comma 2 90" xfId="14236"/>
    <cellStyle name="Comma 2 90 2" xfId="14237"/>
    <cellStyle name="Comma 2 90 3" xfId="14238"/>
    <cellStyle name="Comma 2 91" xfId="14239"/>
    <cellStyle name="Comma 2 91 2" xfId="14240"/>
    <cellStyle name="Comma 2 91 3" xfId="14241"/>
    <cellStyle name="Comma 2 92" xfId="14242"/>
    <cellStyle name="Comma 2 92 2" xfId="14243"/>
    <cellStyle name="Comma 2 92 3" xfId="14244"/>
    <cellStyle name="Comma 2 93" xfId="14245"/>
    <cellStyle name="Comma 2 93 2" xfId="14246"/>
    <cellStyle name="Comma 2 93 3" xfId="14247"/>
    <cellStyle name="Comma 2 94" xfId="14248"/>
    <cellStyle name="Comma 2 94 2" xfId="14249"/>
    <cellStyle name="Comma 2 94 3" xfId="14250"/>
    <cellStyle name="Comma 2 95" xfId="14251"/>
    <cellStyle name="Comma 2 95 2" xfId="14252"/>
    <cellStyle name="Comma 2 95 3" xfId="14253"/>
    <cellStyle name="Comma 2 96" xfId="14254"/>
    <cellStyle name="Comma 2 96 2" xfId="14255"/>
    <cellStyle name="Comma 2 96 3" xfId="14256"/>
    <cellStyle name="Comma 2 97" xfId="14257"/>
    <cellStyle name="Comma 2 97 2" xfId="14258"/>
    <cellStyle name="Comma 2 97 3" xfId="14259"/>
    <cellStyle name="Comma 2 98" xfId="14260"/>
    <cellStyle name="Comma 2 98 2" xfId="14261"/>
    <cellStyle name="Comma 2 98 3" xfId="14262"/>
    <cellStyle name="Comma 2 99" xfId="14263"/>
    <cellStyle name="Comma 2 99 2" xfId="14264"/>
    <cellStyle name="Comma 2 99 3" xfId="14265"/>
    <cellStyle name="Comma 2_05-12  KH trung han 2016-2020 - Liem Thinh edited" xfId="14266"/>
    <cellStyle name="Comma 20" xfId="598"/>
    <cellStyle name="Comma 20 2" xfId="599"/>
    <cellStyle name="Comma 20 2 2" xfId="14267"/>
    <cellStyle name="Comma 20 3" xfId="3254"/>
    <cellStyle name="Comma 20 4" xfId="14268"/>
    <cellStyle name="Comma 200" xfId="14269"/>
    <cellStyle name="Comma 200 2" xfId="14270"/>
    <cellStyle name="Comma 201" xfId="14271"/>
    <cellStyle name="Comma 201 2" xfId="14272"/>
    <cellStyle name="Comma 202" xfId="14273"/>
    <cellStyle name="Comma 202 2" xfId="14274"/>
    <cellStyle name="Comma 203" xfId="14275"/>
    <cellStyle name="Comma 203 2" xfId="14276"/>
    <cellStyle name="Comma 204" xfId="14277"/>
    <cellStyle name="Comma 204 2" xfId="14278"/>
    <cellStyle name="Comma 205" xfId="14279"/>
    <cellStyle name="Comma 205 2" xfId="14280"/>
    <cellStyle name="Comma 206" xfId="14281"/>
    <cellStyle name="Comma 206 2" xfId="14282"/>
    <cellStyle name="Comma 207" xfId="14283"/>
    <cellStyle name="Comma 207 2" xfId="14284"/>
    <cellStyle name="Comma 208" xfId="14285"/>
    <cellStyle name="Comma 208 2" xfId="14286"/>
    <cellStyle name="Comma 209" xfId="14287"/>
    <cellStyle name="Comma 209 2" xfId="14288"/>
    <cellStyle name="Comma 21" xfId="600"/>
    <cellStyle name="Comma 21 2" xfId="601"/>
    <cellStyle name="Comma 21 2 2" xfId="14289"/>
    <cellStyle name="Comma 21 3" xfId="14290"/>
    <cellStyle name="Comma 210" xfId="14291"/>
    <cellStyle name="Comma 210 2" xfId="14292"/>
    <cellStyle name="Comma 211" xfId="14293"/>
    <cellStyle name="Comma 211 2" xfId="14294"/>
    <cellStyle name="Comma 212" xfId="14295"/>
    <cellStyle name="Comma 212 2" xfId="14296"/>
    <cellStyle name="Comma 213" xfId="14297"/>
    <cellStyle name="Comma 213 2" xfId="14298"/>
    <cellStyle name="Comma 214" xfId="14299"/>
    <cellStyle name="Comma 214 2" xfId="14300"/>
    <cellStyle name="Comma 215" xfId="14301"/>
    <cellStyle name="Comma 215 2" xfId="14302"/>
    <cellStyle name="Comma 216" xfId="14303"/>
    <cellStyle name="Comma 216 2" xfId="14304"/>
    <cellStyle name="Comma 217" xfId="14305"/>
    <cellStyle name="Comma 217 2" xfId="14306"/>
    <cellStyle name="Comma 218" xfId="14307"/>
    <cellStyle name="Comma 218 2" xfId="14308"/>
    <cellStyle name="Comma 219" xfId="14309"/>
    <cellStyle name="Comma 219 2" xfId="14310"/>
    <cellStyle name="Comma 22" xfId="602"/>
    <cellStyle name="Comma 22 2" xfId="603"/>
    <cellStyle name="Comma 22 2 2" xfId="14311"/>
    <cellStyle name="Comma 22 3" xfId="14312"/>
    <cellStyle name="Comma 220" xfId="14313"/>
    <cellStyle name="Comma 220 2" xfId="14314"/>
    <cellStyle name="Comma 221" xfId="14315"/>
    <cellStyle name="Comma 221 2" xfId="14316"/>
    <cellStyle name="Comma 222" xfId="14317"/>
    <cellStyle name="Comma 222 2" xfId="14318"/>
    <cellStyle name="Comma 223" xfId="14319"/>
    <cellStyle name="Comma 223 2" xfId="14320"/>
    <cellStyle name="Comma 224" xfId="14321"/>
    <cellStyle name="Comma 224 2" xfId="14322"/>
    <cellStyle name="Comma 225" xfId="14323"/>
    <cellStyle name="Comma 225 2" xfId="14324"/>
    <cellStyle name="Comma 226" xfId="14325"/>
    <cellStyle name="Comma 226 2" xfId="14326"/>
    <cellStyle name="Comma 227" xfId="14327"/>
    <cellStyle name="Comma 227 2" xfId="14328"/>
    <cellStyle name="Comma 228" xfId="14329"/>
    <cellStyle name="Comma 228 2" xfId="14330"/>
    <cellStyle name="Comma 229" xfId="14331"/>
    <cellStyle name="Comma 229 2" xfId="14332"/>
    <cellStyle name="Comma 23" xfId="604"/>
    <cellStyle name="Comma 23 2" xfId="605"/>
    <cellStyle name="Comma 23 2 2" xfId="14333"/>
    <cellStyle name="Comma 23 3" xfId="14334"/>
    <cellStyle name="Comma 230" xfId="14335"/>
    <cellStyle name="Comma 230 2" xfId="14336"/>
    <cellStyle name="Comma 231" xfId="14337"/>
    <cellStyle name="Comma 231 2" xfId="14338"/>
    <cellStyle name="Comma 232" xfId="14339"/>
    <cellStyle name="Comma 232 2" xfId="14340"/>
    <cellStyle name="Comma 233" xfId="14341"/>
    <cellStyle name="Comma 233 2" xfId="14342"/>
    <cellStyle name="Comma 234" xfId="14343"/>
    <cellStyle name="Comma 234 2" xfId="14344"/>
    <cellStyle name="Comma 235" xfId="14345"/>
    <cellStyle name="Comma 235 2" xfId="14346"/>
    <cellStyle name="Comma 236" xfId="14347"/>
    <cellStyle name="Comma 236 2" xfId="14348"/>
    <cellStyle name="Comma 237" xfId="14349"/>
    <cellStyle name="Comma 237 2" xfId="14350"/>
    <cellStyle name="Comma 238" xfId="14351"/>
    <cellStyle name="Comma 238 2" xfId="14352"/>
    <cellStyle name="Comma 239" xfId="14353"/>
    <cellStyle name="Comma 239 2" xfId="14354"/>
    <cellStyle name="Comma 24" xfId="606"/>
    <cellStyle name="Comma 24 2" xfId="607"/>
    <cellStyle name="Comma 24 2 2" xfId="14355"/>
    <cellStyle name="Comma 24 3" xfId="3273"/>
    <cellStyle name="Comma 240" xfId="14356"/>
    <cellStyle name="Comma 240 2" xfId="14357"/>
    <cellStyle name="Comma 241" xfId="14358"/>
    <cellStyle name="Comma 241 2" xfId="14359"/>
    <cellStyle name="Comma 242" xfId="14360"/>
    <cellStyle name="Comma 242 2" xfId="14361"/>
    <cellStyle name="Comma 243" xfId="14362"/>
    <cellStyle name="Comma 243 2" xfId="14363"/>
    <cellStyle name="Comma 244" xfId="14364"/>
    <cellStyle name="Comma 244 2" xfId="14365"/>
    <cellStyle name="Comma 245" xfId="14366"/>
    <cellStyle name="Comma 245 2" xfId="14367"/>
    <cellStyle name="Comma 246" xfId="14368"/>
    <cellStyle name="Comma 246 2" xfId="14369"/>
    <cellStyle name="Comma 247" xfId="14370"/>
    <cellStyle name="Comma 247 2" xfId="14371"/>
    <cellStyle name="Comma 248" xfId="14372"/>
    <cellStyle name="Comma 248 2" xfId="14373"/>
    <cellStyle name="Comma 249" xfId="14374"/>
    <cellStyle name="Comma 249 2" xfId="14375"/>
    <cellStyle name="Comma 25" xfId="608"/>
    <cellStyle name="Comma 25 2" xfId="609"/>
    <cellStyle name="Comma 25 2 2" xfId="14376"/>
    <cellStyle name="Comma 25 3" xfId="14377"/>
    <cellStyle name="Comma 250" xfId="14378"/>
    <cellStyle name="Comma 250 2" xfId="14379"/>
    <cellStyle name="Comma 251" xfId="14380"/>
    <cellStyle name="Comma 251 2" xfId="14381"/>
    <cellStyle name="Comma 252" xfId="14382"/>
    <cellStyle name="Comma 252 2" xfId="14383"/>
    <cellStyle name="Comma 253" xfId="14384"/>
    <cellStyle name="Comma 253 2" xfId="14385"/>
    <cellStyle name="Comma 254" xfId="14386"/>
    <cellStyle name="Comma 254 2" xfId="14387"/>
    <cellStyle name="Comma 255" xfId="14388"/>
    <cellStyle name="Comma 255 2" xfId="14389"/>
    <cellStyle name="Comma 256" xfId="14390"/>
    <cellStyle name="Comma 256 2" xfId="14391"/>
    <cellStyle name="Comma 257" xfId="14392"/>
    <cellStyle name="Comma 257 2" xfId="14393"/>
    <cellStyle name="Comma 258" xfId="14394"/>
    <cellStyle name="Comma 258 2" xfId="14395"/>
    <cellStyle name="Comma 259" xfId="14396"/>
    <cellStyle name="Comma 259 2" xfId="14397"/>
    <cellStyle name="Comma 26" xfId="610"/>
    <cellStyle name="Comma 26 2" xfId="611"/>
    <cellStyle name="Comma 26 2 2" xfId="14398"/>
    <cellStyle name="Comma 26 2 2 2 2 4" xfId="14399"/>
    <cellStyle name="Comma 26 3" xfId="14400"/>
    <cellStyle name="Comma 26 4" xfId="14401"/>
    <cellStyle name="Comma 260" xfId="14402"/>
    <cellStyle name="Comma 260 2" xfId="14403"/>
    <cellStyle name="Comma 261" xfId="14404"/>
    <cellStyle name="Comma 261 2" xfId="14405"/>
    <cellStyle name="Comma 262" xfId="14406"/>
    <cellStyle name="Comma 262 2" xfId="14407"/>
    <cellStyle name="Comma 263" xfId="14408"/>
    <cellStyle name="Comma 263 2" xfId="14409"/>
    <cellStyle name="Comma 264" xfId="14410"/>
    <cellStyle name="Comma 264 2" xfId="14411"/>
    <cellStyle name="Comma 265" xfId="14412"/>
    <cellStyle name="Comma 265 2" xfId="14413"/>
    <cellStyle name="Comma 266" xfId="14414"/>
    <cellStyle name="Comma 266 2" xfId="14415"/>
    <cellStyle name="Comma 267" xfId="14416"/>
    <cellStyle name="Comma 267 2" xfId="14417"/>
    <cellStyle name="Comma 268" xfId="14418"/>
    <cellStyle name="Comma 268 2" xfId="14419"/>
    <cellStyle name="Comma 269" xfId="14420"/>
    <cellStyle name="Comma 269 2" xfId="14421"/>
    <cellStyle name="Comma 27" xfId="612"/>
    <cellStyle name="Comma 27 2" xfId="613"/>
    <cellStyle name="Comma 27 2 2" xfId="14422"/>
    <cellStyle name="Comma 27 3" xfId="14423"/>
    <cellStyle name="Comma 27 4" xfId="14424"/>
    <cellStyle name="Comma 27 5" xfId="17302"/>
    <cellStyle name="Comma 270" xfId="14425"/>
    <cellStyle name="Comma 270 2" xfId="14426"/>
    <cellStyle name="Comma 271" xfId="14427"/>
    <cellStyle name="Comma 271 2" xfId="14428"/>
    <cellStyle name="Comma 272" xfId="14429"/>
    <cellStyle name="Comma 272 2" xfId="14430"/>
    <cellStyle name="Comma 273" xfId="14431"/>
    <cellStyle name="Comma 273 2" xfId="14432"/>
    <cellStyle name="Comma 274" xfId="14433"/>
    <cellStyle name="Comma 274 2" xfId="14434"/>
    <cellStyle name="Comma 275" xfId="14435"/>
    <cellStyle name="Comma 275 2" xfId="14436"/>
    <cellStyle name="Comma 276" xfId="14437"/>
    <cellStyle name="Comma 276 2" xfId="14438"/>
    <cellStyle name="Comma 277" xfId="14439"/>
    <cellStyle name="Comma 277 2" xfId="14440"/>
    <cellStyle name="Comma 278" xfId="14441"/>
    <cellStyle name="Comma 278 2" xfId="14442"/>
    <cellStyle name="Comma 279" xfId="14443"/>
    <cellStyle name="Comma 279 2" xfId="14444"/>
    <cellStyle name="Comma 28" xfId="614"/>
    <cellStyle name="Comma 28 2" xfId="615"/>
    <cellStyle name="Comma 28 2 2 4 2" xfId="14445"/>
    <cellStyle name="Comma 28 2 2 9" xfId="14446"/>
    <cellStyle name="Comma 280" xfId="14447"/>
    <cellStyle name="Comma 280 2" xfId="14448"/>
    <cellStyle name="Comma 281" xfId="14449"/>
    <cellStyle name="Comma 281 2" xfId="14450"/>
    <cellStyle name="Comma 282" xfId="14451"/>
    <cellStyle name="Comma 282 2" xfId="14452"/>
    <cellStyle name="Comma 283" xfId="14453"/>
    <cellStyle name="Comma 283 2" xfId="14454"/>
    <cellStyle name="Comma 284" xfId="14455"/>
    <cellStyle name="Comma 284 2" xfId="14456"/>
    <cellStyle name="Comma 285" xfId="14457"/>
    <cellStyle name="Comma 285 2" xfId="14458"/>
    <cellStyle name="Comma 286" xfId="14459"/>
    <cellStyle name="Comma 286 2" xfId="14460"/>
    <cellStyle name="Comma 287" xfId="14461"/>
    <cellStyle name="Comma 287 2" xfId="14462"/>
    <cellStyle name="Comma 288" xfId="14463"/>
    <cellStyle name="Comma 288 2" xfId="14464"/>
    <cellStyle name="Comma 289" xfId="14465"/>
    <cellStyle name="Comma 289 2" xfId="14466"/>
    <cellStyle name="Comma 29" xfId="616"/>
    <cellStyle name="Comma 29 2" xfId="617"/>
    <cellStyle name="Comma 290" xfId="14467"/>
    <cellStyle name="Comma 290 2" xfId="14468"/>
    <cellStyle name="Comma 291" xfId="14469"/>
    <cellStyle name="Comma 291 2" xfId="14470"/>
    <cellStyle name="Comma 292" xfId="14471"/>
    <cellStyle name="Comma 292 2" xfId="14472"/>
    <cellStyle name="Comma 293" xfId="14473"/>
    <cellStyle name="Comma 293 2" xfId="14474"/>
    <cellStyle name="Comma 294" xfId="14475"/>
    <cellStyle name="Comma 294 2" xfId="14476"/>
    <cellStyle name="Comma 295" xfId="14477"/>
    <cellStyle name="Comma 295 2" xfId="14478"/>
    <cellStyle name="Comma 296" xfId="14479"/>
    <cellStyle name="Comma 296 2" xfId="14480"/>
    <cellStyle name="Comma 297" xfId="14481"/>
    <cellStyle name="Comma 297 2" xfId="14482"/>
    <cellStyle name="Comma 298" xfId="14483"/>
    <cellStyle name="Comma 298 2" xfId="14484"/>
    <cellStyle name="Comma 299" xfId="14485"/>
    <cellStyle name="Comma 299 2" xfId="14486"/>
    <cellStyle name="Comma 3" xfId="618"/>
    <cellStyle name="Comma 3 10" xfId="2883"/>
    <cellStyle name="Comma 3 10 2" xfId="14487"/>
    <cellStyle name="Comma 3 10 3" xfId="14488"/>
    <cellStyle name="Comma 3 11" xfId="2884"/>
    <cellStyle name="Comma 3 11 2" xfId="14489"/>
    <cellStyle name="Comma 3 11 3" xfId="14490"/>
    <cellStyle name="Comma 3 12" xfId="2885"/>
    <cellStyle name="Comma 3 12 2" xfId="14491"/>
    <cellStyle name="Comma 3 12 3" xfId="14492"/>
    <cellStyle name="Comma 3 13" xfId="2886"/>
    <cellStyle name="Comma 3 13 2" xfId="14493"/>
    <cellStyle name="Comma 3 13 3" xfId="14494"/>
    <cellStyle name="Comma 3 14" xfId="2887"/>
    <cellStyle name="Comma 3 14 2" xfId="14495"/>
    <cellStyle name="Comma 3 14 3" xfId="14496"/>
    <cellStyle name="Comma 3 15" xfId="2888"/>
    <cellStyle name="Comma 3 15 2" xfId="14497"/>
    <cellStyle name="Comma 3 15 3" xfId="14498"/>
    <cellStyle name="Comma 3 16" xfId="2889"/>
    <cellStyle name="Comma 3 16 2" xfId="14499"/>
    <cellStyle name="Comma 3 16 3" xfId="14500"/>
    <cellStyle name="Comma 3 17" xfId="2890"/>
    <cellStyle name="Comma 3 17 2" xfId="14501"/>
    <cellStyle name="Comma 3 17 3" xfId="14502"/>
    <cellStyle name="Comma 3 18" xfId="2891"/>
    <cellStyle name="Comma 3 18 2" xfId="14503"/>
    <cellStyle name="Comma 3 18 3" xfId="14504"/>
    <cellStyle name="Comma 3 19" xfId="2892"/>
    <cellStyle name="Comma 3 19 2" xfId="14505"/>
    <cellStyle name="Comma 3 19 3" xfId="14506"/>
    <cellStyle name="Comma 3 2" xfId="619"/>
    <cellStyle name="Comma 3 2 10" xfId="2893"/>
    <cellStyle name="Comma 3 2 11" xfId="2894"/>
    <cellStyle name="Comma 3 2 12" xfId="2895"/>
    <cellStyle name="Comma 3 2 13" xfId="14507"/>
    <cellStyle name="Comma 3 2 14" xfId="14508"/>
    <cellStyle name="Comma 3 2 15" xfId="14509"/>
    <cellStyle name="Comma 3 2 16" xfId="14510"/>
    <cellStyle name="Comma 3 2 2" xfId="620"/>
    <cellStyle name="Comma 3 2 2 2" xfId="2896"/>
    <cellStyle name="Comma 3 2 2 2 2" xfId="14511"/>
    <cellStyle name="Comma 3 2 2 2 8" xfId="14512"/>
    <cellStyle name="Comma 3 2 2 3" xfId="14513"/>
    <cellStyle name="Comma 3 2 2 4" xfId="14514"/>
    <cellStyle name="Comma 3 2 2 6 2" xfId="14515"/>
    <cellStyle name="Comma 3 2 2 7" xfId="14516"/>
    <cellStyle name="Comma 3 2 3" xfId="2897"/>
    <cellStyle name="Comma 3 2 3 2" xfId="14517"/>
    <cellStyle name="Comma 3 2 3 3" xfId="14518"/>
    <cellStyle name="Comma 3 2 4" xfId="2898"/>
    <cellStyle name="Comma 3 2 5" xfId="2899"/>
    <cellStyle name="Comma 3 2 6" xfId="2900"/>
    <cellStyle name="Comma 3 2 7" xfId="2901"/>
    <cellStyle name="Comma 3 2 8" xfId="2902"/>
    <cellStyle name="Comma 3 2 9" xfId="2903"/>
    <cellStyle name="Comma 3 20" xfId="2904"/>
    <cellStyle name="Comma 3 20 2" xfId="14519"/>
    <cellStyle name="Comma 3 20 3" xfId="14520"/>
    <cellStyle name="Comma 3 21" xfId="2905"/>
    <cellStyle name="Comma 3 21 2" xfId="14521"/>
    <cellStyle name="Comma 3 21 3" xfId="14522"/>
    <cellStyle name="Comma 3 22" xfId="2906"/>
    <cellStyle name="Comma 3 22 2" xfId="14523"/>
    <cellStyle name="Comma 3 22 3" xfId="14524"/>
    <cellStyle name="Comma 3 23" xfId="3208"/>
    <cellStyle name="Comma 3 23 2" xfId="14525"/>
    <cellStyle name="Comma 3 23 3" xfId="14526"/>
    <cellStyle name="Comma 3 24" xfId="3263"/>
    <cellStyle name="Comma 3 24 2" xfId="3310"/>
    <cellStyle name="Comma 3 24 3" xfId="14527"/>
    <cellStyle name="Comma 3 25" xfId="14528"/>
    <cellStyle name="Comma 3 25 2" xfId="14529"/>
    <cellStyle name="Comma 3 25 3" xfId="14530"/>
    <cellStyle name="Comma 3 26" xfId="14531"/>
    <cellStyle name="Comma 3 26 2" xfId="14532"/>
    <cellStyle name="Comma 3 26 3" xfId="14533"/>
    <cellStyle name="Comma 3 27" xfId="14534"/>
    <cellStyle name="Comma 3 27 2" xfId="14535"/>
    <cellStyle name="Comma 3 27 3" xfId="14536"/>
    <cellStyle name="Comma 3 28" xfId="14537"/>
    <cellStyle name="Comma 3 28 2" xfId="14538"/>
    <cellStyle name="Comma 3 28 3" xfId="14539"/>
    <cellStyle name="Comma 3 29" xfId="14540"/>
    <cellStyle name="Comma 3 29 2" xfId="14541"/>
    <cellStyle name="Comma 3 29 3" xfId="14542"/>
    <cellStyle name="Comma 3 3" xfId="621"/>
    <cellStyle name="Comma 3 3 2" xfId="622"/>
    <cellStyle name="Comma 3 3 2 2" xfId="14543"/>
    <cellStyle name="Comma 3 3 3" xfId="2907"/>
    <cellStyle name="Comma 3 3 3 2" xfId="14544"/>
    <cellStyle name="Comma 3 3 4" xfId="14545"/>
    <cellStyle name="Comma 3 3 5" xfId="14546"/>
    <cellStyle name="Comma 3 3 6" xfId="14547"/>
    <cellStyle name="Comma 3 30" xfId="14548"/>
    <cellStyle name="Comma 3 30 2" xfId="14549"/>
    <cellStyle name="Comma 3 30 3" xfId="14550"/>
    <cellStyle name="Comma 3 31" xfId="14551"/>
    <cellStyle name="Comma 3 31 2" xfId="14552"/>
    <cellStyle name="Comma 3 31 3" xfId="14553"/>
    <cellStyle name="Comma 3 32" xfId="14554"/>
    <cellStyle name="Comma 3 32 2" xfId="14555"/>
    <cellStyle name="Comma 3 32 3" xfId="14556"/>
    <cellStyle name="Comma 3 33" xfId="14557"/>
    <cellStyle name="Comma 3 33 2" xfId="14558"/>
    <cellStyle name="Comma 3 33 3" xfId="14559"/>
    <cellStyle name="Comma 3 34" xfId="14560"/>
    <cellStyle name="Comma 3 34 2" xfId="14561"/>
    <cellStyle name="Comma 3 34 3" xfId="14562"/>
    <cellStyle name="Comma 3 35" xfId="14563"/>
    <cellStyle name="Comma 3 35 2" xfId="14564"/>
    <cellStyle name="Comma 3 35 3" xfId="14565"/>
    <cellStyle name="Comma 3 36" xfId="14566"/>
    <cellStyle name="Comma 3 36 2" xfId="14567"/>
    <cellStyle name="Comma 3 36 3" xfId="14568"/>
    <cellStyle name="Comma 3 37" xfId="14569"/>
    <cellStyle name="Comma 3 37 2" xfId="14570"/>
    <cellStyle name="Comma 3 37 3" xfId="14571"/>
    <cellStyle name="Comma 3 38" xfId="14572"/>
    <cellStyle name="Comma 3 38 2" xfId="14573"/>
    <cellStyle name="Comma 3 38 3" xfId="14574"/>
    <cellStyle name="Comma 3 39" xfId="14575"/>
    <cellStyle name="Comma 3 39 2" xfId="14576"/>
    <cellStyle name="Comma 3 39 3" xfId="14577"/>
    <cellStyle name="Comma 3 4" xfId="623"/>
    <cellStyle name="Comma 3 4 2" xfId="2908"/>
    <cellStyle name="Comma 3 4 2 2" xfId="14578"/>
    <cellStyle name="Comma 3 4 3" xfId="14579"/>
    <cellStyle name="Comma 3 4 4" xfId="14580"/>
    <cellStyle name="Comma 3 40" xfId="14581"/>
    <cellStyle name="Comma 3 40 2" xfId="14582"/>
    <cellStyle name="Comma 3 40 3" xfId="14583"/>
    <cellStyle name="Comma 3 41" xfId="14584"/>
    <cellStyle name="Comma 3 41 2" xfId="14585"/>
    <cellStyle name="Comma 3 41 3" xfId="14586"/>
    <cellStyle name="Comma 3 42" xfId="14587"/>
    <cellStyle name="Comma 3 42 2" xfId="14588"/>
    <cellStyle name="Comma 3 42 3" xfId="14589"/>
    <cellStyle name="Comma 3 43" xfId="14590"/>
    <cellStyle name="Comma 3 43 2" xfId="14591"/>
    <cellStyle name="Comma 3 43 3" xfId="14592"/>
    <cellStyle name="Comma 3 44" xfId="14593"/>
    <cellStyle name="Comma 3 44 2" xfId="14594"/>
    <cellStyle name="Comma 3 44 3" xfId="14595"/>
    <cellStyle name="Comma 3 45" xfId="14596"/>
    <cellStyle name="Comma 3 45 2" xfId="14597"/>
    <cellStyle name="Comma 3 45 3" xfId="14598"/>
    <cellStyle name="Comma 3 46" xfId="14599"/>
    <cellStyle name="Comma 3 46 2" xfId="14600"/>
    <cellStyle name="Comma 3 46 3" xfId="14601"/>
    <cellStyle name="Comma 3 47" xfId="14602"/>
    <cellStyle name="Comma 3 47 2" xfId="14603"/>
    <cellStyle name="Comma 3 47 3" xfId="14604"/>
    <cellStyle name="Comma 3 48" xfId="14605"/>
    <cellStyle name="Comma 3 48 2" xfId="14606"/>
    <cellStyle name="Comma 3 48 3" xfId="14607"/>
    <cellStyle name="Comma 3 49" xfId="14608"/>
    <cellStyle name="Comma 3 49 2" xfId="14609"/>
    <cellStyle name="Comma 3 49 3" xfId="14610"/>
    <cellStyle name="Comma 3 5" xfId="624"/>
    <cellStyle name="Comma 3 5 2" xfId="14611"/>
    <cellStyle name="Comma 3 5 3" xfId="14612"/>
    <cellStyle name="Comma 3 50" xfId="14613"/>
    <cellStyle name="Comma 3 50 2" xfId="14614"/>
    <cellStyle name="Comma 3 50 3" xfId="14615"/>
    <cellStyle name="Comma 3 51" xfId="14616"/>
    <cellStyle name="Comma 3 51 2" xfId="14617"/>
    <cellStyle name="Comma 3 51 3" xfId="14618"/>
    <cellStyle name="Comma 3 52" xfId="14619"/>
    <cellStyle name="Comma 3 52 2" xfId="14620"/>
    <cellStyle name="Comma 3 52 3" xfId="14621"/>
    <cellStyle name="Comma 3 53" xfId="14622"/>
    <cellStyle name="Comma 3 53 2" xfId="14623"/>
    <cellStyle name="Comma 3 53 3" xfId="14624"/>
    <cellStyle name="Comma 3 54" xfId="14625"/>
    <cellStyle name="Comma 3 54 2" xfId="14626"/>
    <cellStyle name="Comma 3 54 3" xfId="14627"/>
    <cellStyle name="Comma 3 55" xfId="14628"/>
    <cellStyle name="Comma 3 55 2" xfId="14629"/>
    <cellStyle name="Comma 3 55 3" xfId="14630"/>
    <cellStyle name="Comma 3 56" xfId="14631"/>
    <cellStyle name="Comma 3 56 2" xfId="14632"/>
    <cellStyle name="Comma 3 56 3" xfId="14633"/>
    <cellStyle name="Comma 3 57" xfId="14634"/>
    <cellStyle name="Comma 3 57 2" xfId="14635"/>
    <cellStyle name="Comma 3 57 3" xfId="14636"/>
    <cellStyle name="Comma 3 58" xfId="14637"/>
    <cellStyle name="Comma 3 58 2" xfId="14638"/>
    <cellStyle name="Comma 3 58 3" xfId="14639"/>
    <cellStyle name="Comma 3 59" xfId="14640"/>
    <cellStyle name="Comma 3 59 2" xfId="14641"/>
    <cellStyle name="Comma 3 59 3" xfId="14642"/>
    <cellStyle name="Comma 3 6" xfId="625"/>
    <cellStyle name="Comma 3 6 2" xfId="14643"/>
    <cellStyle name="Comma 3 6 3" xfId="14644"/>
    <cellStyle name="Comma 3 60" xfId="14645"/>
    <cellStyle name="Comma 3 60 2" xfId="14646"/>
    <cellStyle name="Comma 3 61" xfId="14647"/>
    <cellStyle name="Comma 3 61 2" xfId="14648"/>
    <cellStyle name="Comma 3 62" xfId="14649"/>
    <cellStyle name="Comma 3 62 2" xfId="14650"/>
    <cellStyle name="Comma 3 63" xfId="14651"/>
    <cellStyle name="Comma 3 63 2" xfId="14652"/>
    <cellStyle name="Comma 3 64" xfId="14653"/>
    <cellStyle name="Comma 3 64 2" xfId="14654"/>
    <cellStyle name="Comma 3 65" xfId="14655"/>
    <cellStyle name="Comma 3 65 2" xfId="14656"/>
    <cellStyle name="Comma 3 66" xfId="14657"/>
    <cellStyle name="Comma 3 66 2" xfId="14658"/>
    <cellStyle name="Comma 3 67" xfId="14659"/>
    <cellStyle name="Comma 3 67 2" xfId="14660"/>
    <cellStyle name="Comma 3 68" xfId="14661"/>
    <cellStyle name="Comma 3 68 2" xfId="14662"/>
    <cellStyle name="Comma 3 69" xfId="14663"/>
    <cellStyle name="Comma 3 69 2" xfId="14664"/>
    <cellStyle name="Comma 3 7" xfId="2909"/>
    <cellStyle name="Comma 3 7 2" xfId="14665"/>
    <cellStyle name="Comma 3 7 3" xfId="14666"/>
    <cellStyle name="Comma 3 70" xfId="14667"/>
    <cellStyle name="Comma 3 70 2" xfId="14668"/>
    <cellStyle name="Comma 3 71" xfId="14669"/>
    <cellStyle name="Comma 3 71 2" xfId="14670"/>
    <cellStyle name="Comma 3 72" xfId="14671"/>
    <cellStyle name="Comma 3 72 2" xfId="14672"/>
    <cellStyle name="Comma 3 73" xfId="14673"/>
    <cellStyle name="Comma 3 73 2" xfId="14674"/>
    <cellStyle name="Comma 3 74" xfId="14675"/>
    <cellStyle name="Comma 3 74 2" xfId="14676"/>
    <cellStyle name="Comma 3 75" xfId="14677"/>
    <cellStyle name="Comma 3 75 2" xfId="14678"/>
    <cellStyle name="Comma 3 76" xfId="14679"/>
    <cellStyle name="Comma 3 76 2" xfId="14680"/>
    <cellStyle name="Comma 3 77" xfId="14681"/>
    <cellStyle name="Comma 3 77 2" xfId="14682"/>
    <cellStyle name="Comma 3 78" xfId="14683"/>
    <cellStyle name="Comma 3 78 2" xfId="14684"/>
    <cellStyle name="Comma 3 79" xfId="14685"/>
    <cellStyle name="Comma 3 79 2" xfId="14686"/>
    <cellStyle name="Comma 3 8" xfId="2910"/>
    <cellStyle name="Comma 3 8 2" xfId="14687"/>
    <cellStyle name="Comma 3 8 3" xfId="14688"/>
    <cellStyle name="Comma 3 80" xfId="14689"/>
    <cellStyle name="Comma 3 80 2" xfId="14690"/>
    <cellStyle name="Comma 3 81" xfId="14691"/>
    <cellStyle name="Comma 3 81 2" xfId="14692"/>
    <cellStyle name="Comma 3 82" xfId="14693"/>
    <cellStyle name="Comma 3 82 2" xfId="14694"/>
    <cellStyle name="Comma 3 83" xfId="14695"/>
    <cellStyle name="Comma 3 83 2" xfId="14696"/>
    <cellStyle name="Comma 3 84" xfId="14697"/>
    <cellStyle name="Comma 3 84 2" xfId="14698"/>
    <cellStyle name="Comma 3 85" xfId="14699"/>
    <cellStyle name="Comma 3 85 2" xfId="14700"/>
    <cellStyle name="Comma 3 86" xfId="14701"/>
    <cellStyle name="Comma 3 87" xfId="14702"/>
    <cellStyle name="Comma 3 9" xfId="2911"/>
    <cellStyle name="Comma 3 9 2" xfId="14703"/>
    <cellStyle name="Comma 3 9 3" xfId="14704"/>
    <cellStyle name="Comma 3_Biểu 14 - KH2015 dự án ODA" xfId="14705"/>
    <cellStyle name="Comma 30" xfId="626"/>
    <cellStyle name="Comma 30 2" xfId="627"/>
    <cellStyle name="Comma 30 2 2" xfId="14706"/>
    <cellStyle name="Comma 30 3" xfId="14707"/>
    <cellStyle name="Comma 300" xfId="14708"/>
    <cellStyle name="Comma 300 2" xfId="14709"/>
    <cellStyle name="Comma 301" xfId="14710"/>
    <cellStyle name="Comma 301 2" xfId="14711"/>
    <cellStyle name="Comma 302" xfId="14712"/>
    <cellStyle name="Comma 302 2" xfId="14713"/>
    <cellStyle name="Comma 303" xfId="14714"/>
    <cellStyle name="Comma 303 2" xfId="14715"/>
    <cellStyle name="Comma 304" xfId="14716"/>
    <cellStyle name="Comma 304 2" xfId="14717"/>
    <cellStyle name="Comma 305" xfId="14718"/>
    <cellStyle name="Comma 305 2" xfId="14719"/>
    <cellStyle name="Comma 306" xfId="14720"/>
    <cellStyle name="Comma 306 2" xfId="14721"/>
    <cellStyle name="Comma 307" xfId="14722"/>
    <cellStyle name="Comma 307 2" xfId="14723"/>
    <cellStyle name="Comma 308" xfId="14724"/>
    <cellStyle name="Comma 308 2" xfId="14725"/>
    <cellStyle name="Comma 309" xfId="14726"/>
    <cellStyle name="Comma 309 2" xfId="14727"/>
    <cellStyle name="Comma 31" xfId="628"/>
    <cellStyle name="Comma 31 2" xfId="629"/>
    <cellStyle name="Comma 31 2 2" xfId="14728"/>
    <cellStyle name="Comma 31 2 4 2" xfId="14729"/>
    <cellStyle name="Comma 31 3" xfId="14730"/>
    <cellStyle name="Comma 310" xfId="14731"/>
    <cellStyle name="Comma 310 2" xfId="14732"/>
    <cellStyle name="Comma 311" xfId="14733"/>
    <cellStyle name="Comma 311 2" xfId="14734"/>
    <cellStyle name="Comma 312" xfId="14735"/>
    <cellStyle name="Comma 312 2" xfId="14736"/>
    <cellStyle name="Comma 313" xfId="14737"/>
    <cellStyle name="Comma 313 2" xfId="14738"/>
    <cellStyle name="Comma 314" xfId="14739"/>
    <cellStyle name="Comma 314 2" xfId="14740"/>
    <cellStyle name="Comma 315" xfId="14741"/>
    <cellStyle name="Comma 315 2" xfId="14742"/>
    <cellStyle name="Comma 316" xfId="14743"/>
    <cellStyle name="Comma 316 2" xfId="14744"/>
    <cellStyle name="Comma 317" xfId="14745"/>
    <cellStyle name="Comma 317 2" xfId="14746"/>
    <cellStyle name="Comma 318" xfId="14747"/>
    <cellStyle name="Comma 318 2" xfId="14748"/>
    <cellStyle name="Comma 319" xfId="14749"/>
    <cellStyle name="Comma 319 2" xfId="14750"/>
    <cellStyle name="Comma 32" xfId="630"/>
    <cellStyle name="Comma 32 2" xfId="631"/>
    <cellStyle name="Comma 32 2 2" xfId="14751"/>
    <cellStyle name="Comma 32 3" xfId="14752"/>
    <cellStyle name="Comma 320" xfId="14753"/>
    <cellStyle name="Comma 320 2" xfId="14754"/>
    <cellStyle name="Comma 321" xfId="14755"/>
    <cellStyle name="Comma 321 2" xfId="14756"/>
    <cellStyle name="Comma 322" xfId="14757"/>
    <cellStyle name="Comma 322 2" xfId="14758"/>
    <cellStyle name="Comma 323" xfId="14759"/>
    <cellStyle name="Comma 323 2" xfId="14760"/>
    <cellStyle name="Comma 324" xfId="14761"/>
    <cellStyle name="Comma 324 2" xfId="14762"/>
    <cellStyle name="Comma 325" xfId="14763"/>
    <cellStyle name="Comma 325 2" xfId="14764"/>
    <cellStyle name="Comma 326" xfId="14765"/>
    <cellStyle name="Comma 326 2" xfId="14766"/>
    <cellStyle name="Comma 327" xfId="14767"/>
    <cellStyle name="Comma 327 2" xfId="14768"/>
    <cellStyle name="Comma 328" xfId="14769"/>
    <cellStyle name="Comma 328 2" xfId="14770"/>
    <cellStyle name="Comma 329" xfId="14771"/>
    <cellStyle name="Comma 329 2" xfId="14772"/>
    <cellStyle name="Comma 33" xfId="632"/>
    <cellStyle name="Comma 33 2" xfId="633"/>
    <cellStyle name="Comma 330" xfId="14773"/>
    <cellStyle name="Comma 330 2" xfId="14774"/>
    <cellStyle name="Comma 331" xfId="14775"/>
    <cellStyle name="Comma 331 2" xfId="14776"/>
    <cellStyle name="Comma 332" xfId="14777"/>
    <cellStyle name="Comma 332 2" xfId="14778"/>
    <cellStyle name="Comma 333" xfId="14779"/>
    <cellStyle name="Comma 333 2" xfId="14780"/>
    <cellStyle name="Comma 334" xfId="14781"/>
    <cellStyle name="Comma 334 2" xfId="14782"/>
    <cellStyle name="Comma 335" xfId="14783"/>
    <cellStyle name="Comma 335 2" xfId="14784"/>
    <cellStyle name="Comma 336" xfId="14785"/>
    <cellStyle name="Comma 336 2" xfId="14786"/>
    <cellStyle name="Comma 337" xfId="14787"/>
    <cellStyle name="Comma 337 2" xfId="14788"/>
    <cellStyle name="Comma 338" xfId="14789"/>
    <cellStyle name="Comma 338 2" xfId="14790"/>
    <cellStyle name="Comma 339" xfId="14791"/>
    <cellStyle name="Comma 339 2" xfId="14792"/>
    <cellStyle name="Comma 34" xfId="634"/>
    <cellStyle name="Comma 34 2" xfId="635"/>
    <cellStyle name="Comma 34 3" xfId="14793"/>
    <cellStyle name="Comma 340" xfId="14794"/>
    <cellStyle name="Comma 340 2" xfId="14795"/>
    <cellStyle name="Comma 341" xfId="14796"/>
    <cellStyle name="Comma 341 2" xfId="14797"/>
    <cellStyle name="Comma 342" xfId="14798"/>
    <cellStyle name="Comma 342 2" xfId="14799"/>
    <cellStyle name="Comma 343" xfId="14800"/>
    <cellStyle name="Comma 343 2" xfId="14801"/>
    <cellStyle name="Comma 344" xfId="14802"/>
    <cellStyle name="Comma 344 2" xfId="14803"/>
    <cellStyle name="Comma 345" xfId="14804"/>
    <cellStyle name="Comma 345 2" xfId="14805"/>
    <cellStyle name="Comma 346" xfId="14806"/>
    <cellStyle name="Comma 346 2" xfId="14807"/>
    <cellStyle name="Comma 347" xfId="14808"/>
    <cellStyle name="Comma 347 2" xfId="14809"/>
    <cellStyle name="Comma 348" xfId="14810"/>
    <cellStyle name="Comma 348 2" xfId="14811"/>
    <cellStyle name="Comma 349" xfId="14812"/>
    <cellStyle name="Comma 349 2" xfId="14813"/>
    <cellStyle name="Comma 35" xfId="636"/>
    <cellStyle name="Comma 35 2" xfId="637"/>
    <cellStyle name="Comma 35 3" xfId="14814"/>
    <cellStyle name="Comma 35 3 2" xfId="14815"/>
    <cellStyle name="Comma 35 3 2 2" xfId="14816"/>
    <cellStyle name="Comma 35 3 3" xfId="14817"/>
    <cellStyle name="Comma 35 4" xfId="14818"/>
    <cellStyle name="Comma 35 4 2" xfId="14819"/>
    <cellStyle name="Comma 35 4 2 2" xfId="14820"/>
    <cellStyle name="Comma 35 4 3" xfId="14821"/>
    <cellStyle name="Comma 35 5" xfId="14822"/>
    <cellStyle name="Comma 35 5 3 3" xfId="14823"/>
    <cellStyle name="Comma 350" xfId="14824"/>
    <cellStyle name="Comma 350 2" xfId="14825"/>
    <cellStyle name="Comma 351" xfId="14826"/>
    <cellStyle name="Comma 351 2" xfId="14827"/>
    <cellStyle name="Comma 352" xfId="14828"/>
    <cellStyle name="Comma 352 2" xfId="14829"/>
    <cellStyle name="Comma 353" xfId="14830"/>
    <cellStyle name="Comma 353 2" xfId="14831"/>
    <cellStyle name="Comma 354" xfId="14832"/>
    <cellStyle name="Comma 354 2" xfId="14833"/>
    <cellStyle name="Comma 355" xfId="14834"/>
    <cellStyle name="Comma 355 2" xfId="14835"/>
    <cellStyle name="Comma 356" xfId="14836"/>
    <cellStyle name="Comma 356 2" xfId="14837"/>
    <cellStyle name="Comma 357" xfId="14838"/>
    <cellStyle name="Comma 357 2" xfId="14839"/>
    <cellStyle name="Comma 358" xfId="14840"/>
    <cellStyle name="Comma 358 2" xfId="14841"/>
    <cellStyle name="Comma 359" xfId="14842"/>
    <cellStyle name="Comma 359 2" xfId="14843"/>
    <cellStyle name="Comma 36" xfId="638"/>
    <cellStyle name="Comma 36 2" xfId="639"/>
    <cellStyle name="Comma 36 2 2" xfId="14844"/>
    <cellStyle name="Comma 36 3" xfId="14845"/>
    <cellStyle name="Comma 36 3 2" xfId="14846"/>
    <cellStyle name="Comma 36 3 3" xfId="14847"/>
    <cellStyle name="Comma 360" xfId="14848"/>
    <cellStyle name="Comma 360 2" xfId="14849"/>
    <cellStyle name="Comma 361" xfId="14850"/>
    <cellStyle name="Comma 361 2" xfId="14851"/>
    <cellStyle name="Comma 362" xfId="14852"/>
    <cellStyle name="Comma 362 2" xfId="14853"/>
    <cellStyle name="Comma 363" xfId="14854"/>
    <cellStyle name="Comma 363 2" xfId="14855"/>
    <cellStyle name="Comma 364" xfId="14856"/>
    <cellStyle name="Comma 364 2" xfId="14857"/>
    <cellStyle name="Comma 365" xfId="14858"/>
    <cellStyle name="Comma 365 2" xfId="14859"/>
    <cellStyle name="Comma 366" xfId="14860"/>
    <cellStyle name="Comma 366 2" xfId="14861"/>
    <cellStyle name="Comma 367" xfId="14862"/>
    <cellStyle name="Comma 367 2" xfId="14863"/>
    <cellStyle name="Comma 368" xfId="14864"/>
    <cellStyle name="Comma 368 2" xfId="14865"/>
    <cellStyle name="Comma 369" xfId="14866"/>
    <cellStyle name="Comma 369 2" xfId="14867"/>
    <cellStyle name="Comma 37" xfId="640"/>
    <cellStyle name="Comma 37 2" xfId="641"/>
    <cellStyle name="Comma 37 2 2" xfId="14868"/>
    <cellStyle name="Comma 37 3" xfId="14869"/>
    <cellStyle name="Comma 370" xfId="14870"/>
    <cellStyle name="Comma 370 2" xfId="14871"/>
    <cellStyle name="Comma 371" xfId="14872"/>
    <cellStyle name="Comma 371 2" xfId="14873"/>
    <cellStyle name="Comma 372" xfId="14874"/>
    <cellStyle name="Comma 372 2" xfId="14875"/>
    <cellStyle name="Comma 373" xfId="14876"/>
    <cellStyle name="Comma 373 2" xfId="14877"/>
    <cellStyle name="Comma 374" xfId="14878"/>
    <cellStyle name="Comma 374 2" xfId="14879"/>
    <cellStyle name="Comma 375" xfId="14880"/>
    <cellStyle name="Comma 375 2" xfId="14881"/>
    <cellStyle name="Comma 376" xfId="14882"/>
    <cellStyle name="Comma 376 2" xfId="14883"/>
    <cellStyle name="Comma 377" xfId="14884"/>
    <cellStyle name="Comma 377 2" xfId="14885"/>
    <cellStyle name="Comma 378" xfId="14886"/>
    <cellStyle name="Comma 378 2" xfId="14887"/>
    <cellStyle name="Comma 379" xfId="14888"/>
    <cellStyle name="Comma 379 2" xfId="14889"/>
    <cellStyle name="Comma 38" xfId="642"/>
    <cellStyle name="Comma 38 2" xfId="643"/>
    <cellStyle name="Comma 38 2 2" xfId="14890"/>
    <cellStyle name="Comma 38 3" xfId="14891"/>
    <cellStyle name="Comma 380" xfId="14892"/>
    <cellStyle name="Comma 380 2" xfId="14893"/>
    <cellStyle name="Comma 381" xfId="14894"/>
    <cellStyle name="Comma 381 2" xfId="14895"/>
    <cellStyle name="Comma 382" xfId="14896"/>
    <cellStyle name="Comma 382 2" xfId="14897"/>
    <cellStyle name="Comma 383" xfId="14898"/>
    <cellStyle name="Comma 383 2" xfId="14899"/>
    <cellStyle name="Comma 384" xfId="14900"/>
    <cellStyle name="Comma 384 2" xfId="14901"/>
    <cellStyle name="Comma 385" xfId="14902"/>
    <cellStyle name="Comma 385 2" xfId="14903"/>
    <cellStyle name="Comma 386" xfId="14904"/>
    <cellStyle name="Comma 386 2" xfId="14905"/>
    <cellStyle name="Comma 387" xfId="14906"/>
    <cellStyle name="Comma 387 2" xfId="14907"/>
    <cellStyle name="Comma 388" xfId="14908"/>
    <cellStyle name="Comma 388 2" xfId="14909"/>
    <cellStyle name="Comma 389" xfId="14910"/>
    <cellStyle name="Comma 389 2" xfId="14911"/>
    <cellStyle name="Comma 39" xfId="644"/>
    <cellStyle name="Comma 39 2" xfId="645"/>
    <cellStyle name="Comma 39 2 2" xfId="14912"/>
    <cellStyle name="Comma 39 3" xfId="14913"/>
    <cellStyle name="Comma 390" xfId="14914"/>
    <cellStyle name="Comma 390 2" xfId="14915"/>
    <cellStyle name="Comma 391" xfId="14916"/>
    <cellStyle name="Comma 391 2" xfId="14917"/>
    <cellStyle name="Comma 392" xfId="14918"/>
    <cellStyle name="Comma 392 2" xfId="14919"/>
    <cellStyle name="Comma 393" xfId="14920"/>
    <cellStyle name="Comma 393 2" xfId="14921"/>
    <cellStyle name="Comma 394" xfId="14922"/>
    <cellStyle name="Comma 394 2" xfId="14923"/>
    <cellStyle name="Comma 395" xfId="14924"/>
    <cellStyle name="Comma 395 2" xfId="14925"/>
    <cellStyle name="Comma 396" xfId="14926"/>
    <cellStyle name="Comma 396 2" xfId="14927"/>
    <cellStyle name="Comma 397" xfId="14928"/>
    <cellStyle name="Comma 397 2" xfId="14929"/>
    <cellStyle name="Comma 398" xfId="14930"/>
    <cellStyle name="Comma 398 2" xfId="14931"/>
    <cellStyle name="Comma 399" xfId="14932"/>
    <cellStyle name="Comma 399 2" xfId="14933"/>
    <cellStyle name="Comma 4" xfId="646"/>
    <cellStyle name="Comma 4 10" xfId="2912"/>
    <cellStyle name="Comma 4 10 2" xfId="14934"/>
    <cellStyle name="Comma 4 11" xfId="14935"/>
    <cellStyle name="Comma 4 11 2" xfId="14936"/>
    <cellStyle name="Comma 4 12" xfId="14937"/>
    <cellStyle name="Comma 4 12 2" xfId="14938"/>
    <cellStyle name="Comma 4 13" xfId="14939"/>
    <cellStyle name="Comma 4 13 2" xfId="14940"/>
    <cellStyle name="Comma 4 14" xfId="14941"/>
    <cellStyle name="Comma 4 14 2" xfId="14942"/>
    <cellStyle name="Comma 4 15" xfId="14943"/>
    <cellStyle name="Comma 4 15 2" xfId="14944"/>
    <cellStyle name="Comma 4 16" xfId="14945"/>
    <cellStyle name="Comma 4 16 2" xfId="14946"/>
    <cellStyle name="Comma 4 17" xfId="14947"/>
    <cellStyle name="Comma 4 17 2" xfId="14948"/>
    <cellStyle name="Comma 4 18" xfId="14949"/>
    <cellStyle name="Comma 4 18 2" xfId="14950"/>
    <cellStyle name="Comma 4 19" xfId="14951"/>
    <cellStyle name="Comma 4 19 2" xfId="14952"/>
    <cellStyle name="Comma 4 2" xfId="647"/>
    <cellStyle name="Comma 4 2 2" xfId="2913"/>
    <cellStyle name="Comma 4 2 2 2" xfId="14953"/>
    <cellStyle name="Comma 4 2 2 2 2" xfId="14954"/>
    <cellStyle name="Comma 4 2 2 24" xfId="14955"/>
    <cellStyle name="Comma 4 2 2 3" xfId="14956"/>
    <cellStyle name="Comma 4 2 3" xfId="14957"/>
    <cellStyle name="Comma 4 2 3 2" xfId="14958"/>
    <cellStyle name="Comma 4 2 3 3" xfId="14959"/>
    <cellStyle name="Comma 4 2 4" xfId="14960"/>
    <cellStyle name="Comma 4 2 4 2" xfId="14961"/>
    <cellStyle name="Comma 4 2 5" xfId="14962"/>
    <cellStyle name="Comma 4 2 6" xfId="14963"/>
    <cellStyle name="Comma 4 2_bieu 21" xfId="14964"/>
    <cellStyle name="Comma 4 20" xfId="648"/>
    <cellStyle name="Comma 4 20 2" xfId="14965"/>
    <cellStyle name="Comma 4 21" xfId="14966"/>
    <cellStyle name="Comma 4 21 2" xfId="14967"/>
    <cellStyle name="Comma 4 22" xfId="14968"/>
    <cellStyle name="Comma 4 22 2" xfId="14969"/>
    <cellStyle name="Comma 4 23" xfId="14970"/>
    <cellStyle name="Comma 4 23 2" xfId="14971"/>
    <cellStyle name="Comma 4 24" xfId="14972"/>
    <cellStyle name="Comma 4 24 2" xfId="14973"/>
    <cellStyle name="Comma 4 25" xfId="14974"/>
    <cellStyle name="Comma 4 25 2" xfId="14975"/>
    <cellStyle name="Comma 4 26" xfId="14976"/>
    <cellStyle name="Comma 4 26 2" xfId="14977"/>
    <cellStyle name="Comma 4 27" xfId="14978"/>
    <cellStyle name="Comma 4 27 2" xfId="14979"/>
    <cellStyle name="Comma 4 28" xfId="14980"/>
    <cellStyle name="Comma 4 28 2" xfId="14981"/>
    <cellStyle name="Comma 4 29" xfId="14982"/>
    <cellStyle name="Comma 4 29 2" xfId="14983"/>
    <cellStyle name="Comma 4 3" xfId="649"/>
    <cellStyle name="Comma 4 3 2" xfId="2914"/>
    <cellStyle name="Comma 4 3 2 2" xfId="14984"/>
    <cellStyle name="Comma 4 3 3" xfId="3260"/>
    <cellStyle name="Comma 4 3 4" xfId="14985"/>
    <cellStyle name="Comma 4 3 5" xfId="14986"/>
    <cellStyle name="Comma 4 30" xfId="14987"/>
    <cellStyle name="Comma 4 30 2" xfId="14988"/>
    <cellStyle name="Comma 4 31" xfId="14989"/>
    <cellStyle name="Comma 4 31 2" xfId="14990"/>
    <cellStyle name="Comma 4 32" xfId="14991"/>
    <cellStyle name="Comma 4 32 2" xfId="14992"/>
    <cellStyle name="Comma 4 33" xfId="14993"/>
    <cellStyle name="Comma 4 33 2" xfId="14994"/>
    <cellStyle name="Comma 4 34" xfId="14995"/>
    <cellStyle name="Comma 4 34 2" xfId="14996"/>
    <cellStyle name="Comma 4 35" xfId="14997"/>
    <cellStyle name="Comma 4 35 2" xfId="14998"/>
    <cellStyle name="Comma 4 36" xfId="14999"/>
    <cellStyle name="Comma 4 36 2" xfId="15000"/>
    <cellStyle name="Comma 4 37" xfId="15001"/>
    <cellStyle name="Comma 4 37 2" xfId="15002"/>
    <cellStyle name="Comma 4 38" xfId="15003"/>
    <cellStyle name="Comma 4 38 2" xfId="15004"/>
    <cellStyle name="Comma 4 39" xfId="15005"/>
    <cellStyle name="Comma 4 39 2" xfId="15006"/>
    <cellStyle name="Comma 4 4" xfId="2915"/>
    <cellStyle name="Comma 4 4 2" xfId="15007"/>
    <cellStyle name="Comma 4 4 3" xfId="15008"/>
    <cellStyle name="Comma 4 4 4" xfId="15009"/>
    <cellStyle name="Comma 4 4 5" xfId="15010"/>
    <cellStyle name="Comma 4 40" xfId="15011"/>
    <cellStyle name="Comma 4 40 2" xfId="15012"/>
    <cellStyle name="Comma 4 41" xfId="15013"/>
    <cellStyle name="Comma 4 41 2" xfId="15014"/>
    <cellStyle name="Comma 4 42" xfId="15015"/>
    <cellStyle name="Comma 4 42 2" xfId="15016"/>
    <cellStyle name="Comma 4 43" xfId="15017"/>
    <cellStyle name="Comma 4 43 2" xfId="15018"/>
    <cellStyle name="Comma 4 44" xfId="15019"/>
    <cellStyle name="Comma 4 44 2" xfId="15020"/>
    <cellStyle name="Comma 4 45" xfId="15021"/>
    <cellStyle name="Comma 4 45 2" xfId="15022"/>
    <cellStyle name="Comma 4 46" xfId="15023"/>
    <cellStyle name="Comma 4 46 2" xfId="15024"/>
    <cellStyle name="Comma 4 47" xfId="15025"/>
    <cellStyle name="Comma 4 47 2" xfId="15026"/>
    <cellStyle name="Comma 4 48" xfId="15027"/>
    <cellStyle name="Comma 4 48 2" xfId="15028"/>
    <cellStyle name="Comma 4 49" xfId="15029"/>
    <cellStyle name="Comma 4 49 2" xfId="15030"/>
    <cellStyle name="Comma 4 5" xfId="2916"/>
    <cellStyle name="Comma 4 5 2" xfId="15031"/>
    <cellStyle name="Comma 4 5 3" xfId="15032"/>
    <cellStyle name="Comma 4 50" xfId="15033"/>
    <cellStyle name="Comma 4 50 2" xfId="15034"/>
    <cellStyle name="Comma 4 51" xfId="15035"/>
    <cellStyle name="Comma 4 51 2" xfId="15036"/>
    <cellStyle name="Comma 4 52" xfId="15037"/>
    <cellStyle name="Comma 4 52 2" xfId="15038"/>
    <cellStyle name="Comma 4 53" xfId="15039"/>
    <cellStyle name="Comma 4 53 2" xfId="15040"/>
    <cellStyle name="Comma 4 54" xfId="15041"/>
    <cellStyle name="Comma 4 54 2" xfId="15042"/>
    <cellStyle name="Comma 4 55" xfId="15043"/>
    <cellStyle name="Comma 4 55 2" xfId="15044"/>
    <cellStyle name="Comma 4 56" xfId="15045"/>
    <cellStyle name="Comma 4 56 2" xfId="15046"/>
    <cellStyle name="Comma 4 57" xfId="15047"/>
    <cellStyle name="Comma 4 57 2" xfId="15048"/>
    <cellStyle name="Comma 4 58" xfId="15049"/>
    <cellStyle name="Comma 4 58 2" xfId="15050"/>
    <cellStyle name="Comma 4 59" xfId="15051"/>
    <cellStyle name="Comma 4 59 2" xfId="15052"/>
    <cellStyle name="Comma 4 6" xfId="2917"/>
    <cellStyle name="Comma 4 6 2" xfId="15053"/>
    <cellStyle name="Comma 4 60" xfId="15054"/>
    <cellStyle name="Comma 4 60 2" xfId="15055"/>
    <cellStyle name="Comma 4 61" xfId="15056"/>
    <cellStyle name="Comma 4 61 2" xfId="15057"/>
    <cellStyle name="Comma 4 62" xfId="15058"/>
    <cellStyle name="Comma 4 62 2" xfId="15059"/>
    <cellStyle name="Comma 4 63" xfId="15060"/>
    <cellStyle name="Comma 4 63 2" xfId="15061"/>
    <cellStyle name="Comma 4 64" xfId="15062"/>
    <cellStyle name="Comma 4 64 2" xfId="15063"/>
    <cellStyle name="Comma 4 65" xfId="15064"/>
    <cellStyle name="Comma 4 65 2" xfId="15065"/>
    <cellStyle name="Comma 4 66" xfId="15066"/>
    <cellStyle name="Comma 4 66 2" xfId="15067"/>
    <cellStyle name="Comma 4 67" xfId="15068"/>
    <cellStyle name="Comma 4 67 2" xfId="15069"/>
    <cellStyle name="Comma 4 68" xfId="15070"/>
    <cellStyle name="Comma 4 68 2" xfId="15071"/>
    <cellStyle name="Comma 4 69" xfId="15072"/>
    <cellStyle name="Comma 4 69 2" xfId="15073"/>
    <cellStyle name="Comma 4 7" xfId="2918"/>
    <cellStyle name="Comma 4 7 2" xfId="15074"/>
    <cellStyle name="Comma 4 70" xfId="15075"/>
    <cellStyle name="Comma 4 70 2" xfId="15076"/>
    <cellStyle name="Comma 4 71" xfId="15077"/>
    <cellStyle name="Comma 4 71 2" xfId="15078"/>
    <cellStyle name="Comma 4 72" xfId="15079"/>
    <cellStyle name="Comma 4 72 2" xfId="15080"/>
    <cellStyle name="Comma 4 73" xfId="15081"/>
    <cellStyle name="Comma 4 73 2" xfId="15082"/>
    <cellStyle name="Comma 4 74" xfId="15083"/>
    <cellStyle name="Comma 4 74 2" xfId="15084"/>
    <cellStyle name="Comma 4 75" xfId="15085"/>
    <cellStyle name="Comma 4 75 2" xfId="15086"/>
    <cellStyle name="Comma 4 76" xfId="15087"/>
    <cellStyle name="Comma 4 76 2" xfId="15088"/>
    <cellStyle name="Comma 4 77" xfId="15089"/>
    <cellStyle name="Comma 4 77 2" xfId="15090"/>
    <cellStyle name="Comma 4 78" xfId="15091"/>
    <cellStyle name="Comma 4 78 2" xfId="15092"/>
    <cellStyle name="Comma 4 79" xfId="15093"/>
    <cellStyle name="Comma 4 79 2" xfId="15094"/>
    <cellStyle name="Comma 4 8" xfId="2919"/>
    <cellStyle name="Comma 4 8 2" xfId="15095"/>
    <cellStyle name="Comma 4 80" xfId="15096"/>
    <cellStyle name="Comma 4 80 2" xfId="15097"/>
    <cellStyle name="Comma 4 81" xfId="15098"/>
    <cellStyle name="Comma 4 81 2" xfId="15099"/>
    <cellStyle name="Comma 4 82" xfId="15100"/>
    <cellStyle name="Comma 4 82 2" xfId="15101"/>
    <cellStyle name="Comma 4 83" xfId="15102"/>
    <cellStyle name="Comma 4 83 2" xfId="15103"/>
    <cellStyle name="Comma 4 84" xfId="15104"/>
    <cellStyle name="Comma 4 84 2" xfId="15105"/>
    <cellStyle name="Comma 4 85" xfId="15106"/>
    <cellStyle name="Comma 4 85 2" xfId="15107"/>
    <cellStyle name="Comma 4 86" xfId="15108"/>
    <cellStyle name="Comma 4 87" xfId="15109"/>
    <cellStyle name="Comma 4 9" xfId="2920"/>
    <cellStyle name="Comma 4 9 2" xfId="15110"/>
    <cellStyle name="Comma 4_KH DT 2015 (Chinh thuc Van xa BC bo 15.7)" xfId="650"/>
    <cellStyle name="Comma 40" xfId="651"/>
    <cellStyle name="Comma 40 2" xfId="652"/>
    <cellStyle name="Comma 40 2 2" xfId="15111"/>
    <cellStyle name="Comma 40 3" xfId="15112"/>
    <cellStyle name="Comma 400" xfId="15113"/>
    <cellStyle name="Comma 400 2" xfId="15114"/>
    <cellStyle name="Comma 401" xfId="15115"/>
    <cellStyle name="Comma 401 2" xfId="15116"/>
    <cellStyle name="Comma 402" xfId="15117"/>
    <cellStyle name="Comma 402 2" xfId="15118"/>
    <cellStyle name="Comma 403" xfId="15119"/>
    <cellStyle name="Comma 403 2" xfId="15120"/>
    <cellStyle name="Comma 404" xfId="15121"/>
    <cellStyle name="Comma 404 2" xfId="15122"/>
    <cellStyle name="Comma 405" xfId="15123"/>
    <cellStyle name="Comma 405 2" xfId="15124"/>
    <cellStyle name="Comma 406" xfId="15125"/>
    <cellStyle name="Comma 406 2" xfId="15126"/>
    <cellStyle name="Comma 407" xfId="15127"/>
    <cellStyle name="Comma 407 2" xfId="15128"/>
    <cellStyle name="Comma 408" xfId="15129"/>
    <cellStyle name="Comma 408 2" xfId="15130"/>
    <cellStyle name="Comma 409" xfId="15131"/>
    <cellStyle name="Comma 409 2" xfId="15132"/>
    <cellStyle name="Comma 41" xfId="653"/>
    <cellStyle name="Comma 41 2" xfId="654"/>
    <cellStyle name="Comma 41 2 2" xfId="15133"/>
    <cellStyle name="Comma 41 3" xfId="15134"/>
    <cellStyle name="Comma 410" xfId="15135"/>
    <cellStyle name="Comma 410 2" xfId="15136"/>
    <cellStyle name="Comma 411" xfId="15137"/>
    <cellStyle name="Comma 411 2" xfId="15138"/>
    <cellStyle name="Comma 412" xfId="15139"/>
    <cellStyle name="Comma 412 2" xfId="15140"/>
    <cellStyle name="Comma 413" xfId="15141"/>
    <cellStyle name="Comma 413 2" xfId="15142"/>
    <cellStyle name="Comma 414" xfId="15143"/>
    <cellStyle name="Comma 414 2" xfId="15144"/>
    <cellStyle name="Comma 415" xfId="15145"/>
    <cellStyle name="Comma 415 2" xfId="15146"/>
    <cellStyle name="Comma 416" xfId="15147"/>
    <cellStyle name="Comma 416 2" xfId="15148"/>
    <cellStyle name="Comma 417" xfId="15149"/>
    <cellStyle name="Comma 417 2" xfId="15150"/>
    <cellStyle name="Comma 418" xfId="15151"/>
    <cellStyle name="Comma 418 2" xfId="15152"/>
    <cellStyle name="Comma 419" xfId="15153"/>
    <cellStyle name="Comma 419 2" xfId="15154"/>
    <cellStyle name="Comma 42" xfId="655"/>
    <cellStyle name="Comma 42 2" xfId="15155"/>
    <cellStyle name="Comma 42 2 2" xfId="15156"/>
    <cellStyle name="Comma 42 3" xfId="15157"/>
    <cellStyle name="Comma 420" xfId="15158"/>
    <cellStyle name="Comma 420 2" xfId="15159"/>
    <cellStyle name="Comma 421" xfId="15160"/>
    <cellStyle name="Comma 421 2" xfId="15161"/>
    <cellStyle name="Comma 422" xfId="15162"/>
    <cellStyle name="Comma 422 2" xfId="15163"/>
    <cellStyle name="Comma 423" xfId="15164"/>
    <cellStyle name="Comma 423 2" xfId="15165"/>
    <cellStyle name="Comma 424" xfId="15166"/>
    <cellStyle name="Comma 424 2" xfId="15167"/>
    <cellStyle name="Comma 425" xfId="15168"/>
    <cellStyle name="Comma 425 2" xfId="15169"/>
    <cellStyle name="Comma 426" xfId="15170"/>
    <cellStyle name="Comma 426 2" xfId="15171"/>
    <cellStyle name="Comma 427" xfId="15172"/>
    <cellStyle name="Comma 427 2" xfId="15173"/>
    <cellStyle name="Comma 428" xfId="15174"/>
    <cellStyle name="Comma 428 2" xfId="15175"/>
    <cellStyle name="Comma 429" xfId="15176"/>
    <cellStyle name="Comma 429 2" xfId="15177"/>
    <cellStyle name="Comma 43" xfId="656"/>
    <cellStyle name="Comma 43 2" xfId="15178"/>
    <cellStyle name="Comma 43 2 2" xfId="15179"/>
    <cellStyle name="Comma 43 3" xfId="15180"/>
    <cellStyle name="Comma 430" xfId="15181"/>
    <cellStyle name="Comma 430 2" xfId="15182"/>
    <cellStyle name="Comma 431" xfId="15183"/>
    <cellStyle name="Comma 431 2" xfId="15184"/>
    <cellStyle name="Comma 432" xfId="15185"/>
    <cellStyle name="Comma 432 2" xfId="15186"/>
    <cellStyle name="Comma 433" xfId="15187"/>
    <cellStyle name="Comma 433 2" xfId="15188"/>
    <cellStyle name="Comma 434" xfId="15189"/>
    <cellStyle name="Comma 434 2" xfId="15190"/>
    <cellStyle name="Comma 435" xfId="15191"/>
    <cellStyle name="Comma 435 2" xfId="15192"/>
    <cellStyle name="Comma 436" xfId="15193"/>
    <cellStyle name="Comma 436 2" xfId="15194"/>
    <cellStyle name="Comma 437" xfId="15195"/>
    <cellStyle name="Comma 437 2" xfId="15196"/>
    <cellStyle name="Comma 438" xfId="15197"/>
    <cellStyle name="Comma 438 2" xfId="15198"/>
    <cellStyle name="Comma 439" xfId="15199"/>
    <cellStyle name="Comma 439 2" xfId="15200"/>
    <cellStyle name="Comma 44" xfId="657"/>
    <cellStyle name="Comma 44 2" xfId="15201"/>
    <cellStyle name="Comma 44 2 2" xfId="15202"/>
    <cellStyle name="Comma 44 3" xfId="15203"/>
    <cellStyle name="Comma 440" xfId="15204"/>
    <cellStyle name="Comma 440 2" xfId="15205"/>
    <cellStyle name="Comma 441" xfId="15206"/>
    <cellStyle name="Comma 441 2" xfId="15207"/>
    <cellStyle name="Comma 442" xfId="15208"/>
    <cellStyle name="Comma 442 2" xfId="15209"/>
    <cellStyle name="Comma 443" xfId="15210"/>
    <cellStyle name="Comma 443 2" xfId="15211"/>
    <cellStyle name="Comma 444" xfId="15212"/>
    <cellStyle name="Comma 444 2" xfId="15213"/>
    <cellStyle name="Comma 445" xfId="15214"/>
    <cellStyle name="Comma 445 2" xfId="15215"/>
    <cellStyle name="Comma 446" xfId="15216"/>
    <cellStyle name="Comma 446 2" xfId="15217"/>
    <cellStyle name="Comma 447" xfId="15218"/>
    <cellStyle name="Comma 447 2" xfId="15219"/>
    <cellStyle name="Comma 448" xfId="15220"/>
    <cellStyle name="Comma 448 2" xfId="15221"/>
    <cellStyle name="Comma 449" xfId="15222"/>
    <cellStyle name="Comma 449 2" xfId="15223"/>
    <cellStyle name="Comma 45" xfId="3247"/>
    <cellStyle name="Comma 45 2" xfId="15224"/>
    <cellStyle name="Comma 45 2 2" xfId="15225"/>
    <cellStyle name="Comma 45 3" xfId="15226"/>
    <cellStyle name="Comma 450" xfId="15227"/>
    <cellStyle name="Comma 450 2" xfId="15228"/>
    <cellStyle name="Comma 451" xfId="15229"/>
    <cellStyle name="Comma 451 2" xfId="15230"/>
    <cellStyle name="Comma 452" xfId="15231"/>
    <cellStyle name="Comma 452 2" xfId="15232"/>
    <cellStyle name="Comma 453" xfId="15233"/>
    <cellStyle name="Comma 453 2" xfId="15234"/>
    <cellStyle name="Comma 454" xfId="15235"/>
    <cellStyle name="Comma 454 2" xfId="15236"/>
    <cellStyle name="Comma 455" xfId="15237"/>
    <cellStyle name="Comma 455 2" xfId="15238"/>
    <cellStyle name="Comma 456" xfId="15239"/>
    <cellStyle name="Comma 456 2" xfId="15240"/>
    <cellStyle name="Comma 457" xfId="15241"/>
    <cellStyle name="Comma 457 2" xfId="15242"/>
    <cellStyle name="Comma 458" xfId="15243"/>
    <cellStyle name="Comma 458 2" xfId="15244"/>
    <cellStyle name="Comma 459" xfId="15245"/>
    <cellStyle name="Comma 459 2" xfId="15246"/>
    <cellStyle name="Comma 46" xfId="3313"/>
    <cellStyle name="Comma 46 2" xfId="15247"/>
    <cellStyle name="Comma 46 2 2" xfId="15248"/>
    <cellStyle name="Comma 46 3" xfId="15249"/>
    <cellStyle name="Comma 460" xfId="15250"/>
    <cellStyle name="Comma 460 2" xfId="15251"/>
    <cellStyle name="Comma 461" xfId="15252"/>
    <cellStyle name="Comma 461 2" xfId="15253"/>
    <cellStyle name="Comma 462" xfId="15254"/>
    <cellStyle name="Comma 462 2" xfId="15255"/>
    <cellStyle name="Comma 463" xfId="15256"/>
    <cellStyle name="Comma 463 2" xfId="15257"/>
    <cellStyle name="Comma 464" xfId="15258"/>
    <cellStyle name="Comma 464 2" xfId="15259"/>
    <cellStyle name="Comma 465" xfId="15260"/>
    <cellStyle name="Comma 465 2" xfId="15261"/>
    <cellStyle name="Comma 466" xfId="15262"/>
    <cellStyle name="Comma 466 2" xfId="15263"/>
    <cellStyle name="Comma 467" xfId="15264"/>
    <cellStyle name="Comma 467 2" xfId="15265"/>
    <cellStyle name="Comma 468" xfId="15266"/>
    <cellStyle name="Comma 468 2" xfId="15267"/>
    <cellStyle name="Comma 469" xfId="15268"/>
    <cellStyle name="Comma 469 2" xfId="15269"/>
    <cellStyle name="Comma 47" xfId="15270"/>
    <cellStyle name="Comma 47 2" xfId="15271"/>
    <cellStyle name="Comma 47 2 2" xfId="15272"/>
    <cellStyle name="Comma 47 3" xfId="15273"/>
    <cellStyle name="Comma 470" xfId="15274"/>
    <cellStyle name="Comma 470 2" xfId="15275"/>
    <cellStyle name="Comma 471" xfId="15276"/>
    <cellStyle name="Comma 471 2" xfId="15277"/>
    <cellStyle name="Comma 472" xfId="15278"/>
    <cellStyle name="Comma 472 2" xfId="15279"/>
    <cellStyle name="Comma 473" xfId="15280"/>
    <cellStyle name="Comma 473 2" xfId="15281"/>
    <cellStyle name="Comma 474" xfId="15282"/>
    <cellStyle name="Comma 474 2" xfId="15283"/>
    <cellStyle name="Comma 475" xfId="15284"/>
    <cellStyle name="Comma 475 2" xfId="15285"/>
    <cellStyle name="Comma 476" xfId="15286"/>
    <cellStyle name="Comma 476 2" xfId="15287"/>
    <cellStyle name="Comma 477" xfId="15288"/>
    <cellStyle name="Comma 477 2" xfId="15289"/>
    <cellStyle name="Comma 478" xfId="15290"/>
    <cellStyle name="Comma 478 2" xfId="15291"/>
    <cellStyle name="Comma 479" xfId="15292"/>
    <cellStyle name="Comma 479 2" xfId="15293"/>
    <cellStyle name="Comma 48" xfId="15294"/>
    <cellStyle name="Comma 48 2" xfId="15295"/>
    <cellStyle name="Comma 48 2 2" xfId="15296"/>
    <cellStyle name="Comma 48 3" xfId="15297"/>
    <cellStyle name="Comma 480" xfId="15298"/>
    <cellStyle name="Comma 480 2" xfId="15299"/>
    <cellStyle name="Comma 481" xfId="15300"/>
    <cellStyle name="Comma 481 2" xfId="15301"/>
    <cellStyle name="Comma 482" xfId="15302"/>
    <cellStyle name="Comma 482 2" xfId="15303"/>
    <cellStyle name="Comma 483" xfId="15304"/>
    <cellStyle name="Comma 483 2" xfId="15305"/>
    <cellStyle name="Comma 484" xfId="15306"/>
    <cellStyle name="Comma 484 2" xfId="15307"/>
    <cellStyle name="Comma 485" xfId="15308"/>
    <cellStyle name="Comma 485 2" xfId="15309"/>
    <cellStyle name="Comma 486" xfId="15310"/>
    <cellStyle name="Comma 486 2" xfId="15311"/>
    <cellStyle name="Comma 487" xfId="15312"/>
    <cellStyle name="Comma 487 2" xfId="15313"/>
    <cellStyle name="Comma 488" xfId="15314"/>
    <cellStyle name="Comma 488 2" xfId="15315"/>
    <cellStyle name="Comma 489" xfId="15316"/>
    <cellStyle name="Comma 489 2" xfId="15317"/>
    <cellStyle name="Comma 49" xfId="15318"/>
    <cellStyle name="Comma 49 2" xfId="15319"/>
    <cellStyle name="Comma 49 2 2" xfId="15320"/>
    <cellStyle name="Comma 49 3" xfId="15321"/>
    <cellStyle name="Comma 490" xfId="15322"/>
    <cellStyle name="Comma 490 2" xfId="15323"/>
    <cellStyle name="Comma 491" xfId="15324"/>
    <cellStyle name="Comma 491 2" xfId="15325"/>
    <cellStyle name="Comma 492" xfId="15326"/>
    <cellStyle name="Comma 492 2" xfId="15327"/>
    <cellStyle name="Comma 493" xfId="15328"/>
    <cellStyle name="Comma 493 2" xfId="15329"/>
    <cellStyle name="Comma 494" xfId="15330"/>
    <cellStyle name="Comma 494 2" xfId="15331"/>
    <cellStyle name="Comma 495" xfId="15332"/>
    <cellStyle name="Comma 495 2" xfId="15333"/>
    <cellStyle name="Comma 496" xfId="15334"/>
    <cellStyle name="Comma 496 2" xfId="15335"/>
    <cellStyle name="Comma 497" xfId="15336"/>
    <cellStyle name="Comma 497 2" xfId="15337"/>
    <cellStyle name="Comma 498" xfId="15338"/>
    <cellStyle name="Comma 498 2" xfId="15339"/>
    <cellStyle name="Comma 499" xfId="15340"/>
    <cellStyle name="Comma 499 2" xfId="15341"/>
    <cellStyle name="Comma 5" xfId="658"/>
    <cellStyle name="Comma 5 10" xfId="15342"/>
    <cellStyle name="Comma 5 10 2" xfId="15343"/>
    <cellStyle name="Comma 5 100" xfId="15344"/>
    <cellStyle name="Comma 5 100 2" xfId="15345"/>
    <cellStyle name="Comma 5 101" xfId="15346"/>
    <cellStyle name="Comma 5 101 2" xfId="15347"/>
    <cellStyle name="Comma 5 102" xfId="15348"/>
    <cellStyle name="Comma 5 102 2" xfId="15349"/>
    <cellStyle name="Comma 5 103" xfId="15350"/>
    <cellStyle name="Comma 5 103 2" xfId="15351"/>
    <cellStyle name="Comma 5 104" xfId="15352"/>
    <cellStyle name="Comma 5 104 2" xfId="15353"/>
    <cellStyle name="Comma 5 105" xfId="15354"/>
    <cellStyle name="Comma 5 105 2" xfId="15355"/>
    <cellStyle name="Comma 5 106" xfId="15356"/>
    <cellStyle name="Comma 5 106 2" xfId="15357"/>
    <cellStyle name="Comma 5 107" xfId="15358"/>
    <cellStyle name="Comma 5 107 2" xfId="15359"/>
    <cellStyle name="Comma 5 108" xfId="15360"/>
    <cellStyle name="Comma 5 108 2" xfId="15361"/>
    <cellStyle name="Comma 5 109" xfId="15362"/>
    <cellStyle name="Comma 5 109 2" xfId="15363"/>
    <cellStyle name="Comma 5 11" xfId="15364"/>
    <cellStyle name="Comma 5 11 2" xfId="15365"/>
    <cellStyle name="Comma 5 110" xfId="15366"/>
    <cellStyle name="Comma 5 110 2" xfId="15367"/>
    <cellStyle name="Comma 5 111" xfId="15368"/>
    <cellStyle name="Comma 5 111 2" xfId="15369"/>
    <cellStyle name="Comma 5 112" xfId="15370"/>
    <cellStyle name="Comma 5 112 2" xfId="15371"/>
    <cellStyle name="Comma 5 113" xfId="15372"/>
    <cellStyle name="Comma 5 113 2" xfId="15373"/>
    <cellStyle name="Comma 5 114" xfId="15374"/>
    <cellStyle name="Comma 5 114 2" xfId="15375"/>
    <cellStyle name="Comma 5 115" xfId="15376"/>
    <cellStyle name="Comma 5 115 2" xfId="15377"/>
    <cellStyle name="Comma 5 116" xfId="15378"/>
    <cellStyle name="Comma 5 116 2" xfId="15379"/>
    <cellStyle name="Comma 5 117" xfId="15380"/>
    <cellStyle name="Comma 5 117 2" xfId="15381"/>
    <cellStyle name="Comma 5 118" xfId="15382"/>
    <cellStyle name="Comma 5 118 2" xfId="15383"/>
    <cellStyle name="Comma 5 119" xfId="15384"/>
    <cellStyle name="Comma 5 119 2" xfId="15385"/>
    <cellStyle name="Comma 5 12" xfId="15386"/>
    <cellStyle name="Comma 5 12 2" xfId="15387"/>
    <cellStyle name="Comma 5 120" xfId="15388"/>
    <cellStyle name="Comma 5 120 2" xfId="15389"/>
    <cellStyle name="Comma 5 121" xfId="15390"/>
    <cellStyle name="Comma 5 121 2" xfId="15391"/>
    <cellStyle name="Comma 5 122" xfId="15392"/>
    <cellStyle name="Comma 5 122 2" xfId="15393"/>
    <cellStyle name="Comma 5 123" xfId="15394"/>
    <cellStyle name="Comma 5 123 2" xfId="15395"/>
    <cellStyle name="Comma 5 124" xfId="15396"/>
    <cellStyle name="Comma 5 124 2" xfId="15397"/>
    <cellStyle name="Comma 5 125" xfId="15398"/>
    <cellStyle name="Comma 5 125 2" xfId="15399"/>
    <cellStyle name="Comma 5 126" xfId="15400"/>
    <cellStyle name="Comma 5 126 2" xfId="15401"/>
    <cellStyle name="Comma 5 127" xfId="15402"/>
    <cellStyle name="Comma 5 127 2" xfId="15403"/>
    <cellStyle name="Comma 5 128" xfId="15404"/>
    <cellStyle name="Comma 5 128 2" xfId="15405"/>
    <cellStyle name="Comma 5 129" xfId="15406"/>
    <cellStyle name="Comma 5 129 2" xfId="15407"/>
    <cellStyle name="Comma 5 13" xfId="15408"/>
    <cellStyle name="Comma 5 13 2" xfId="15409"/>
    <cellStyle name="Comma 5 130" xfId="15410"/>
    <cellStyle name="Comma 5 130 2" xfId="15411"/>
    <cellStyle name="Comma 5 131" xfId="15412"/>
    <cellStyle name="Comma 5 131 2" xfId="15413"/>
    <cellStyle name="Comma 5 132" xfId="15414"/>
    <cellStyle name="Comma 5 132 2" xfId="15415"/>
    <cellStyle name="Comma 5 133" xfId="15416"/>
    <cellStyle name="Comma 5 133 2" xfId="15417"/>
    <cellStyle name="Comma 5 134" xfId="15418"/>
    <cellStyle name="Comma 5 134 2" xfId="15419"/>
    <cellStyle name="Comma 5 135" xfId="15420"/>
    <cellStyle name="Comma 5 135 2" xfId="15421"/>
    <cellStyle name="Comma 5 136" xfId="15422"/>
    <cellStyle name="Comma 5 136 2" xfId="15423"/>
    <cellStyle name="Comma 5 137" xfId="15424"/>
    <cellStyle name="Comma 5 137 2" xfId="15425"/>
    <cellStyle name="Comma 5 138" xfId="15426"/>
    <cellStyle name="Comma 5 138 2" xfId="15427"/>
    <cellStyle name="Comma 5 139" xfId="15428"/>
    <cellStyle name="Comma 5 139 2" xfId="15429"/>
    <cellStyle name="Comma 5 14" xfId="15430"/>
    <cellStyle name="Comma 5 14 2" xfId="15431"/>
    <cellStyle name="Comma 5 140" xfId="15432"/>
    <cellStyle name="Comma 5 140 2" xfId="15433"/>
    <cellStyle name="Comma 5 141" xfId="15434"/>
    <cellStyle name="Comma 5 141 2" xfId="15435"/>
    <cellStyle name="Comma 5 142" xfId="15436"/>
    <cellStyle name="Comma 5 142 2" xfId="15437"/>
    <cellStyle name="Comma 5 143" xfId="15438"/>
    <cellStyle name="Comma 5 143 2" xfId="15439"/>
    <cellStyle name="Comma 5 144" xfId="15440"/>
    <cellStyle name="Comma 5 144 2" xfId="15441"/>
    <cellStyle name="Comma 5 145" xfId="15442"/>
    <cellStyle name="Comma 5 145 2" xfId="15443"/>
    <cellStyle name="Comma 5 146" xfId="15444"/>
    <cellStyle name="Comma 5 146 2" xfId="15445"/>
    <cellStyle name="Comma 5 147" xfId="15446"/>
    <cellStyle name="Comma 5 147 2" xfId="15447"/>
    <cellStyle name="Comma 5 148" xfId="15448"/>
    <cellStyle name="Comma 5 148 2" xfId="15449"/>
    <cellStyle name="Comma 5 149" xfId="15450"/>
    <cellStyle name="Comma 5 149 2" xfId="15451"/>
    <cellStyle name="Comma 5 15" xfId="15452"/>
    <cellStyle name="Comma 5 15 2" xfId="15453"/>
    <cellStyle name="Comma 5 150" xfId="15454"/>
    <cellStyle name="Comma 5 150 2" xfId="15455"/>
    <cellStyle name="Comma 5 151" xfId="15456"/>
    <cellStyle name="Comma 5 151 2" xfId="15457"/>
    <cellStyle name="Comma 5 152" xfId="15458"/>
    <cellStyle name="Comma 5 152 2" xfId="15459"/>
    <cellStyle name="Comma 5 153" xfId="15460"/>
    <cellStyle name="Comma 5 153 2" xfId="15461"/>
    <cellStyle name="Comma 5 154" xfId="15462"/>
    <cellStyle name="Comma 5 154 2" xfId="15463"/>
    <cellStyle name="Comma 5 155" xfId="15464"/>
    <cellStyle name="Comma 5 155 2" xfId="15465"/>
    <cellStyle name="Comma 5 156" xfId="15466"/>
    <cellStyle name="Comma 5 156 2" xfId="15467"/>
    <cellStyle name="Comma 5 157" xfId="15468"/>
    <cellStyle name="Comma 5 157 2" xfId="15469"/>
    <cellStyle name="Comma 5 158" xfId="15470"/>
    <cellStyle name="Comma 5 159" xfId="15471"/>
    <cellStyle name="Comma 5 16" xfId="15472"/>
    <cellStyle name="Comma 5 16 2" xfId="15473"/>
    <cellStyle name="Comma 5 160" xfId="15474"/>
    <cellStyle name="Comma 5 17" xfId="15475"/>
    <cellStyle name="Comma 5 17 2" xfId="15476"/>
    <cellStyle name="Comma 5 17 3" xfId="15477"/>
    <cellStyle name="Comma 5 18" xfId="15478"/>
    <cellStyle name="Comma 5 18 2" xfId="15479"/>
    <cellStyle name="Comma 5 19" xfId="15480"/>
    <cellStyle name="Comma 5 19 2" xfId="15481"/>
    <cellStyle name="Comma 5 2" xfId="659"/>
    <cellStyle name="Comma 5 2 2" xfId="15482"/>
    <cellStyle name="Comma 5 2 3" xfId="15483"/>
    <cellStyle name="Comma 5 2 4" xfId="15484"/>
    <cellStyle name="Comma 5 2 5" xfId="15485"/>
    <cellStyle name="Comma 5 2 6" xfId="15486"/>
    <cellStyle name="Comma 5 20" xfId="15487"/>
    <cellStyle name="Comma 5 20 2" xfId="15488"/>
    <cellStyle name="Comma 5 21" xfId="15489"/>
    <cellStyle name="Comma 5 21 2" xfId="15490"/>
    <cellStyle name="Comma 5 21 2 2" xfId="15491"/>
    <cellStyle name="Comma 5 21 2 3" xfId="15492"/>
    <cellStyle name="Comma 5 21 2 3 2" xfId="15493"/>
    <cellStyle name="Comma 5 21 3" xfId="15494"/>
    <cellStyle name="Comma 5 21 3 2" xfId="15495"/>
    <cellStyle name="Comma 5 21 4" xfId="15496"/>
    <cellStyle name="Comma 5 22" xfId="15497"/>
    <cellStyle name="Comma 5 22 2" xfId="15498"/>
    <cellStyle name="Comma 5 23" xfId="15499"/>
    <cellStyle name="Comma 5 23 2" xfId="15500"/>
    <cellStyle name="Comma 5 24" xfId="15501"/>
    <cellStyle name="Comma 5 24 2" xfId="15502"/>
    <cellStyle name="Comma 5 25" xfId="15503"/>
    <cellStyle name="Comma 5 25 2" xfId="15504"/>
    <cellStyle name="Comma 5 26" xfId="15505"/>
    <cellStyle name="Comma 5 26 2" xfId="15506"/>
    <cellStyle name="Comma 5 27" xfId="15507"/>
    <cellStyle name="Comma 5 27 2" xfId="15508"/>
    <cellStyle name="Comma 5 28" xfId="15509"/>
    <cellStyle name="Comma 5 28 2" xfId="15510"/>
    <cellStyle name="Comma 5 29" xfId="15511"/>
    <cellStyle name="Comma 5 29 2" xfId="15512"/>
    <cellStyle name="Comma 5 3" xfId="660"/>
    <cellStyle name="Comma 5 3 2" xfId="15513"/>
    <cellStyle name="Comma 5 3 2 2" xfId="15514"/>
    <cellStyle name="Comma 5 3 2 3" xfId="15515"/>
    <cellStyle name="Comma 5 3 3" xfId="15516"/>
    <cellStyle name="Comma 5 3 4" xfId="15517"/>
    <cellStyle name="Comma 5 3 5" xfId="15518"/>
    <cellStyle name="Comma 5 30" xfId="15519"/>
    <cellStyle name="Comma 5 30 2" xfId="15520"/>
    <cellStyle name="Comma 5 31" xfId="15521"/>
    <cellStyle name="Comma 5 31 2" xfId="15522"/>
    <cellStyle name="Comma 5 32" xfId="15523"/>
    <cellStyle name="Comma 5 32 2" xfId="15524"/>
    <cellStyle name="Comma 5 33" xfId="15525"/>
    <cellStyle name="Comma 5 33 2" xfId="15526"/>
    <cellStyle name="Comma 5 34" xfId="15527"/>
    <cellStyle name="Comma 5 34 2" xfId="15528"/>
    <cellStyle name="Comma 5 35" xfId="15529"/>
    <cellStyle name="Comma 5 35 2" xfId="15530"/>
    <cellStyle name="Comma 5 36" xfId="15531"/>
    <cellStyle name="Comma 5 36 2" xfId="15532"/>
    <cellStyle name="Comma 5 37" xfId="15533"/>
    <cellStyle name="Comma 5 37 2" xfId="15534"/>
    <cellStyle name="Comma 5 38" xfId="15535"/>
    <cellStyle name="Comma 5 38 2" xfId="15536"/>
    <cellStyle name="Comma 5 39" xfId="15537"/>
    <cellStyle name="Comma 5 39 2" xfId="15538"/>
    <cellStyle name="Comma 5 4" xfId="2921"/>
    <cellStyle name="Comma 5 4 2" xfId="15539"/>
    <cellStyle name="Comma 5 4 3" xfId="15540"/>
    <cellStyle name="Comma 5 4 4" xfId="15541"/>
    <cellStyle name="Comma 5 4 5" xfId="15542"/>
    <cellStyle name="Comma 5 40" xfId="15543"/>
    <cellStyle name="Comma 5 40 2" xfId="15544"/>
    <cellStyle name="Comma 5 41" xfId="15545"/>
    <cellStyle name="Comma 5 41 2" xfId="15546"/>
    <cellStyle name="Comma 5 42" xfId="15547"/>
    <cellStyle name="Comma 5 42 2" xfId="15548"/>
    <cellStyle name="Comma 5 43" xfId="15549"/>
    <cellStyle name="Comma 5 43 2" xfId="15550"/>
    <cellStyle name="Comma 5 44" xfId="15551"/>
    <cellStyle name="Comma 5 44 2" xfId="15552"/>
    <cellStyle name="Comma 5 45" xfId="15553"/>
    <cellStyle name="Comma 5 45 2" xfId="15554"/>
    <cellStyle name="Comma 5 46" xfId="15555"/>
    <cellStyle name="Comma 5 46 2" xfId="15556"/>
    <cellStyle name="Comma 5 47" xfId="15557"/>
    <cellStyle name="Comma 5 47 2" xfId="15558"/>
    <cellStyle name="Comma 5 48" xfId="15559"/>
    <cellStyle name="Comma 5 48 2" xfId="15560"/>
    <cellStyle name="Comma 5 49" xfId="15561"/>
    <cellStyle name="Comma 5 49 2" xfId="15562"/>
    <cellStyle name="Comma 5 5" xfId="15563"/>
    <cellStyle name="Comma 5 5 2" xfId="15564"/>
    <cellStyle name="Comma 5 5 3" xfId="15565"/>
    <cellStyle name="Comma 5 50" xfId="15566"/>
    <cellStyle name="Comma 5 50 2" xfId="15567"/>
    <cellStyle name="Comma 5 51" xfId="15568"/>
    <cellStyle name="Comma 5 51 2" xfId="15569"/>
    <cellStyle name="Comma 5 52" xfId="15570"/>
    <cellStyle name="Comma 5 52 2" xfId="15571"/>
    <cellStyle name="Comma 5 53" xfId="15572"/>
    <cellStyle name="Comma 5 53 2" xfId="15573"/>
    <cellStyle name="Comma 5 54" xfId="15574"/>
    <cellStyle name="Comma 5 54 2" xfId="15575"/>
    <cellStyle name="Comma 5 55" xfId="15576"/>
    <cellStyle name="Comma 5 55 2" xfId="15577"/>
    <cellStyle name="Comma 5 56" xfId="15578"/>
    <cellStyle name="Comma 5 56 2" xfId="15579"/>
    <cellStyle name="Comma 5 57" xfId="15580"/>
    <cellStyle name="Comma 5 57 2" xfId="15581"/>
    <cellStyle name="Comma 5 58" xfId="15582"/>
    <cellStyle name="Comma 5 58 2" xfId="15583"/>
    <cellStyle name="Comma 5 59" xfId="15584"/>
    <cellStyle name="Comma 5 59 2" xfId="15585"/>
    <cellStyle name="Comma 5 6" xfId="15586"/>
    <cellStyle name="Comma 5 6 2" xfId="15587"/>
    <cellStyle name="Comma 5 60" xfId="15588"/>
    <cellStyle name="Comma 5 60 2" xfId="15589"/>
    <cellStyle name="Comma 5 61" xfId="15590"/>
    <cellStyle name="Comma 5 61 2" xfId="15591"/>
    <cellStyle name="Comma 5 62" xfId="15592"/>
    <cellStyle name="Comma 5 62 2" xfId="15593"/>
    <cellStyle name="Comma 5 63" xfId="15594"/>
    <cellStyle name="Comma 5 63 2" xfId="15595"/>
    <cellStyle name="Comma 5 64" xfId="15596"/>
    <cellStyle name="Comma 5 64 2" xfId="15597"/>
    <cellStyle name="Comma 5 65" xfId="15598"/>
    <cellStyle name="Comma 5 65 2" xfId="15599"/>
    <cellStyle name="Comma 5 66" xfId="15600"/>
    <cellStyle name="Comma 5 66 2" xfId="15601"/>
    <cellStyle name="Comma 5 67" xfId="15602"/>
    <cellStyle name="Comma 5 67 2" xfId="15603"/>
    <cellStyle name="Comma 5 68" xfId="15604"/>
    <cellStyle name="Comma 5 68 2" xfId="15605"/>
    <cellStyle name="Comma 5 69" xfId="15606"/>
    <cellStyle name="Comma 5 69 2" xfId="15607"/>
    <cellStyle name="Comma 5 7" xfId="15608"/>
    <cellStyle name="Comma 5 7 2" xfId="15609"/>
    <cellStyle name="Comma 5 70" xfId="15610"/>
    <cellStyle name="Comma 5 70 2" xfId="15611"/>
    <cellStyle name="Comma 5 71" xfId="15612"/>
    <cellStyle name="Comma 5 71 2" xfId="15613"/>
    <cellStyle name="Comma 5 72" xfId="15614"/>
    <cellStyle name="Comma 5 72 2" xfId="15615"/>
    <cellStyle name="Comma 5 73" xfId="15616"/>
    <cellStyle name="Comma 5 73 2" xfId="15617"/>
    <cellStyle name="Comma 5 74" xfId="15618"/>
    <cellStyle name="Comma 5 74 2" xfId="15619"/>
    <cellStyle name="Comma 5 75" xfId="15620"/>
    <cellStyle name="Comma 5 75 2" xfId="15621"/>
    <cellStyle name="Comma 5 76" xfId="15622"/>
    <cellStyle name="Comma 5 76 2" xfId="15623"/>
    <cellStyle name="Comma 5 77" xfId="15624"/>
    <cellStyle name="Comma 5 77 2" xfId="15625"/>
    <cellStyle name="Comma 5 78" xfId="15626"/>
    <cellStyle name="Comma 5 78 2" xfId="15627"/>
    <cellStyle name="Comma 5 79" xfId="15628"/>
    <cellStyle name="Comma 5 79 2" xfId="15629"/>
    <cellStyle name="Comma 5 8" xfId="15630"/>
    <cellStyle name="Comma 5 8 2" xfId="15631"/>
    <cellStyle name="Comma 5 80" xfId="15632"/>
    <cellStyle name="Comma 5 80 2" xfId="15633"/>
    <cellStyle name="Comma 5 81" xfId="15634"/>
    <cellStyle name="Comma 5 81 2" xfId="15635"/>
    <cellStyle name="Comma 5 82" xfId="15636"/>
    <cellStyle name="Comma 5 82 2" xfId="15637"/>
    <cellStyle name="Comma 5 83" xfId="15638"/>
    <cellStyle name="Comma 5 83 2" xfId="15639"/>
    <cellStyle name="Comma 5 84" xfId="15640"/>
    <cellStyle name="Comma 5 84 2" xfId="15641"/>
    <cellStyle name="Comma 5 85" xfId="15642"/>
    <cellStyle name="Comma 5 85 2" xfId="15643"/>
    <cellStyle name="Comma 5 86" xfId="15644"/>
    <cellStyle name="Comma 5 86 2" xfId="15645"/>
    <cellStyle name="Comma 5 87" xfId="15646"/>
    <cellStyle name="Comma 5 87 2" xfId="15647"/>
    <cellStyle name="Comma 5 88" xfId="15648"/>
    <cellStyle name="Comma 5 88 2" xfId="15649"/>
    <cellStyle name="Comma 5 89" xfId="15650"/>
    <cellStyle name="Comma 5 89 2" xfId="15651"/>
    <cellStyle name="Comma 5 9" xfId="15652"/>
    <cellStyle name="Comma 5 9 2" xfId="15653"/>
    <cellStyle name="Comma 5 90" xfId="15654"/>
    <cellStyle name="Comma 5 90 2" xfId="15655"/>
    <cellStyle name="Comma 5 91" xfId="15656"/>
    <cellStyle name="Comma 5 91 2" xfId="15657"/>
    <cellStyle name="Comma 5 92" xfId="15658"/>
    <cellStyle name="Comma 5 92 2" xfId="15659"/>
    <cellStyle name="Comma 5 93" xfId="15660"/>
    <cellStyle name="Comma 5 93 2" xfId="15661"/>
    <cellStyle name="Comma 5 94" xfId="15662"/>
    <cellStyle name="Comma 5 94 2" xfId="15663"/>
    <cellStyle name="Comma 5 95" xfId="15664"/>
    <cellStyle name="Comma 5 95 2" xfId="15665"/>
    <cellStyle name="Comma 5 96" xfId="15666"/>
    <cellStyle name="Comma 5 96 2" xfId="15667"/>
    <cellStyle name="Comma 5 97" xfId="15668"/>
    <cellStyle name="Comma 5 97 2" xfId="15669"/>
    <cellStyle name="Comma 5 98" xfId="15670"/>
    <cellStyle name="Comma 5 98 2" xfId="15671"/>
    <cellStyle name="Comma 5 99" xfId="15672"/>
    <cellStyle name="Comma 5 99 2" xfId="15673"/>
    <cellStyle name="Comma 5_05-12  KH trung han 2016-2020 - Liem Thinh edited" xfId="15674"/>
    <cellStyle name="Comma 50" xfId="15675"/>
    <cellStyle name="Comma 50 2" xfId="15676"/>
    <cellStyle name="Comma 50 2 2" xfId="15677"/>
    <cellStyle name="Comma 50 2 2 2" xfId="15678"/>
    <cellStyle name="Comma 50 3" xfId="15679"/>
    <cellStyle name="Comma 500" xfId="15680"/>
    <cellStyle name="Comma 500 2" xfId="15681"/>
    <cellStyle name="Comma 501" xfId="15682"/>
    <cellStyle name="Comma 501 2" xfId="15683"/>
    <cellStyle name="Comma 502" xfId="15684"/>
    <cellStyle name="Comma 502 2" xfId="15685"/>
    <cellStyle name="Comma 503" xfId="15686"/>
    <cellStyle name="Comma 503 2" xfId="15687"/>
    <cellStyle name="Comma 504" xfId="15688"/>
    <cellStyle name="Comma 504 2" xfId="15689"/>
    <cellStyle name="Comma 505" xfId="15690"/>
    <cellStyle name="Comma 505 2" xfId="15691"/>
    <cellStyle name="Comma 506" xfId="15692"/>
    <cellStyle name="Comma 506 2" xfId="15693"/>
    <cellStyle name="Comma 507" xfId="15694"/>
    <cellStyle name="Comma 507 2" xfId="15695"/>
    <cellStyle name="Comma 508" xfId="15696"/>
    <cellStyle name="Comma 508 2" xfId="15697"/>
    <cellStyle name="Comma 509" xfId="15698"/>
    <cellStyle name="Comma 509 2" xfId="15699"/>
    <cellStyle name="Comma 51" xfId="15700"/>
    <cellStyle name="Comma 51 2" xfId="15701"/>
    <cellStyle name="Comma 51 2 2" xfId="15702"/>
    <cellStyle name="Comma 51 3" xfId="15703"/>
    <cellStyle name="Comma 510" xfId="15704"/>
    <cellStyle name="Comma 510 2" xfId="15705"/>
    <cellStyle name="Comma 511" xfId="15706"/>
    <cellStyle name="Comma 511 2" xfId="15707"/>
    <cellStyle name="Comma 512" xfId="15708"/>
    <cellStyle name="Comma 512 2" xfId="15709"/>
    <cellStyle name="Comma 513" xfId="15710"/>
    <cellStyle name="Comma 513 2" xfId="15711"/>
    <cellStyle name="Comma 514" xfId="15712"/>
    <cellStyle name="Comma 514 2" xfId="15713"/>
    <cellStyle name="Comma 515" xfId="15714"/>
    <cellStyle name="Comma 515 2" xfId="15715"/>
    <cellStyle name="Comma 516" xfId="15716"/>
    <cellStyle name="Comma 516 2" xfId="15717"/>
    <cellStyle name="Comma 517" xfId="15718"/>
    <cellStyle name="Comma 517 2" xfId="15719"/>
    <cellStyle name="Comma 518" xfId="15720"/>
    <cellStyle name="Comma 518 2" xfId="15721"/>
    <cellStyle name="Comma 519" xfId="15722"/>
    <cellStyle name="Comma 519 2" xfId="15723"/>
    <cellStyle name="Comma 52" xfId="15724"/>
    <cellStyle name="Comma 52 2" xfId="15725"/>
    <cellStyle name="Comma 52 2 2" xfId="15726"/>
    <cellStyle name="Comma 52 3" xfId="15727"/>
    <cellStyle name="Comma 520" xfId="15728"/>
    <cellStyle name="Comma 520 2" xfId="15729"/>
    <cellStyle name="Comma 521" xfId="15730"/>
    <cellStyle name="Comma 521 2" xfId="15731"/>
    <cellStyle name="Comma 522" xfId="15732"/>
    <cellStyle name="Comma 522 2" xfId="15733"/>
    <cellStyle name="Comma 523" xfId="15734"/>
    <cellStyle name="Comma 523 2" xfId="15735"/>
    <cellStyle name="Comma 524" xfId="15736"/>
    <cellStyle name="Comma 524 2" xfId="15737"/>
    <cellStyle name="Comma 525" xfId="15738"/>
    <cellStyle name="Comma 525 2" xfId="15739"/>
    <cellStyle name="Comma 526" xfId="15740"/>
    <cellStyle name="Comma 526 2" xfId="15741"/>
    <cellStyle name="Comma 527" xfId="15742"/>
    <cellStyle name="Comma 527 2" xfId="15743"/>
    <cellStyle name="Comma 528" xfId="15744"/>
    <cellStyle name="Comma 528 2" xfId="15745"/>
    <cellStyle name="Comma 529" xfId="15746"/>
    <cellStyle name="Comma 529 2" xfId="15747"/>
    <cellStyle name="Comma 53" xfId="15748"/>
    <cellStyle name="Comma 53 2" xfId="15749"/>
    <cellStyle name="Comma 53 2 2" xfId="15750"/>
    <cellStyle name="Comma 53 3" xfId="15751"/>
    <cellStyle name="Comma 530" xfId="15752"/>
    <cellStyle name="Comma 530 2" xfId="15753"/>
    <cellStyle name="Comma 531" xfId="15754"/>
    <cellStyle name="Comma 531 2" xfId="15755"/>
    <cellStyle name="Comma 532" xfId="15756"/>
    <cellStyle name="Comma 532 2" xfId="15757"/>
    <cellStyle name="Comma 533" xfId="15758"/>
    <cellStyle name="Comma 533 2" xfId="15759"/>
    <cellStyle name="Comma 534" xfId="15760"/>
    <cellStyle name="Comma 534 2" xfId="15761"/>
    <cellStyle name="Comma 535" xfId="15762"/>
    <cellStyle name="Comma 535 2" xfId="15763"/>
    <cellStyle name="Comma 536" xfId="15764"/>
    <cellStyle name="Comma 536 2" xfId="15765"/>
    <cellStyle name="Comma 537" xfId="15766"/>
    <cellStyle name="Comma 537 2" xfId="15767"/>
    <cellStyle name="Comma 538" xfId="15768"/>
    <cellStyle name="Comma 538 2" xfId="15769"/>
    <cellStyle name="Comma 539" xfId="15770"/>
    <cellStyle name="Comma 539 2" xfId="15771"/>
    <cellStyle name="Comma 54" xfId="15772"/>
    <cellStyle name="Comma 54 2" xfId="15773"/>
    <cellStyle name="Comma 54 2 2" xfId="15774"/>
    <cellStyle name="Comma 54 3" xfId="15775"/>
    <cellStyle name="Comma 540" xfId="15776"/>
    <cellStyle name="Comma 540 2" xfId="15777"/>
    <cellStyle name="Comma 541" xfId="15778"/>
    <cellStyle name="Comma 541 2" xfId="15779"/>
    <cellStyle name="Comma 542" xfId="15780"/>
    <cellStyle name="Comma 542 2" xfId="15781"/>
    <cellStyle name="Comma 543" xfId="15782"/>
    <cellStyle name="Comma 543 2" xfId="15783"/>
    <cellStyle name="Comma 544" xfId="15784"/>
    <cellStyle name="Comma 544 2" xfId="15785"/>
    <cellStyle name="Comma 545" xfId="15786"/>
    <cellStyle name="Comma 545 2" xfId="15787"/>
    <cellStyle name="Comma 546" xfId="15788"/>
    <cellStyle name="Comma 546 2" xfId="15789"/>
    <cellStyle name="Comma 547" xfId="15790"/>
    <cellStyle name="Comma 547 2" xfId="15791"/>
    <cellStyle name="Comma 548" xfId="15792"/>
    <cellStyle name="Comma 548 2" xfId="15793"/>
    <cellStyle name="Comma 549" xfId="15794"/>
    <cellStyle name="Comma 549 2" xfId="15795"/>
    <cellStyle name="Comma 55" xfId="15796"/>
    <cellStyle name="Comma 55 2" xfId="15797"/>
    <cellStyle name="Comma 55 2 2" xfId="15798"/>
    <cellStyle name="Comma 55 3" xfId="15799"/>
    <cellStyle name="Comma 550" xfId="15800"/>
    <cellStyle name="Comma 550 2" xfId="15801"/>
    <cellStyle name="Comma 551" xfId="15802"/>
    <cellStyle name="Comma 551 2" xfId="15803"/>
    <cellStyle name="Comma 552" xfId="15804"/>
    <cellStyle name="Comma 552 2" xfId="15805"/>
    <cellStyle name="Comma 553" xfId="15806"/>
    <cellStyle name="Comma 553 2" xfId="15807"/>
    <cellStyle name="Comma 554" xfId="15808"/>
    <cellStyle name="Comma 554 2" xfId="15809"/>
    <cellStyle name="Comma 555" xfId="15810"/>
    <cellStyle name="Comma 555 2" xfId="15811"/>
    <cellStyle name="Comma 556" xfId="15812"/>
    <cellStyle name="Comma 556 2" xfId="15813"/>
    <cellStyle name="Comma 557" xfId="15814"/>
    <cellStyle name="Comma 557 2" xfId="15815"/>
    <cellStyle name="Comma 558" xfId="15816"/>
    <cellStyle name="Comma 558 2" xfId="15817"/>
    <cellStyle name="Comma 559" xfId="15818"/>
    <cellStyle name="Comma 559 2" xfId="15819"/>
    <cellStyle name="Comma 56" xfId="15820"/>
    <cellStyle name="Comma 56 2" xfId="15821"/>
    <cellStyle name="Comma 56 2 2" xfId="15822"/>
    <cellStyle name="Comma 56 3" xfId="15823"/>
    <cellStyle name="Comma 560" xfId="15824"/>
    <cellStyle name="Comma 560 2" xfId="15825"/>
    <cellStyle name="Comma 561" xfId="15826"/>
    <cellStyle name="Comma 561 2" xfId="15827"/>
    <cellStyle name="Comma 562" xfId="15828"/>
    <cellStyle name="Comma 562 2" xfId="15829"/>
    <cellStyle name="Comma 563" xfId="15830"/>
    <cellStyle name="Comma 563 2" xfId="15831"/>
    <cellStyle name="Comma 564" xfId="15832"/>
    <cellStyle name="Comma 564 2" xfId="15833"/>
    <cellStyle name="Comma 565" xfId="15834"/>
    <cellStyle name="Comma 565 2" xfId="15835"/>
    <cellStyle name="Comma 566" xfId="15836"/>
    <cellStyle name="Comma 566 2" xfId="15837"/>
    <cellStyle name="Comma 567" xfId="15838"/>
    <cellStyle name="Comma 567 2" xfId="15839"/>
    <cellStyle name="Comma 568" xfId="15840"/>
    <cellStyle name="Comma 568 2" xfId="15841"/>
    <cellStyle name="Comma 569" xfId="15842"/>
    <cellStyle name="Comma 569 2" xfId="15843"/>
    <cellStyle name="Comma 57" xfId="15844"/>
    <cellStyle name="Comma 57 2" xfId="15845"/>
    <cellStyle name="Comma 57 2 2" xfId="15846"/>
    <cellStyle name="Comma 57 3" xfId="15847"/>
    <cellStyle name="Comma 570" xfId="15848"/>
    <cellStyle name="Comma 570 2" xfId="15849"/>
    <cellStyle name="Comma 571" xfId="15850"/>
    <cellStyle name="Comma 571 2" xfId="15851"/>
    <cellStyle name="Comma 572" xfId="15852"/>
    <cellStyle name="Comma 572 2" xfId="15853"/>
    <cellStyle name="Comma 573" xfId="15854"/>
    <cellStyle name="Comma 573 2" xfId="15855"/>
    <cellStyle name="Comma 574" xfId="15856"/>
    <cellStyle name="Comma 574 2" xfId="15857"/>
    <cellStyle name="Comma 575" xfId="15858"/>
    <cellStyle name="Comma 575 2" xfId="15859"/>
    <cellStyle name="Comma 576" xfId="15860"/>
    <cellStyle name="Comma 576 2" xfId="15861"/>
    <cellStyle name="Comma 577" xfId="15862"/>
    <cellStyle name="Comma 577 2" xfId="15863"/>
    <cellStyle name="Comma 578" xfId="15864"/>
    <cellStyle name="Comma 578 2" xfId="15865"/>
    <cellStyle name="Comma 579" xfId="15866"/>
    <cellStyle name="Comma 579 2" xfId="15867"/>
    <cellStyle name="Comma 58" xfId="15868"/>
    <cellStyle name="Comma 58 2" xfId="15869"/>
    <cellStyle name="Comma 58 2 2" xfId="15870"/>
    <cellStyle name="Comma 58 3" xfId="15871"/>
    <cellStyle name="Comma 580" xfId="15872"/>
    <cellStyle name="Comma 580 2" xfId="15873"/>
    <cellStyle name="Comma 581" xfId="15874"/>
    <cellStyle name="Comma 581 2" xfId="15875"/>
    <cellStyle name="Comma 582" xfId="15876"/>
    <cellStyle name="Comma 582 2" xfId="15877"/>
    <cellStyle name="Comma 583" xfId="15878"/>
    <cellStyle name="Comma 583 2" xfId="15879"/>
    <cellStyle name="Comma 584" xfId="15880"/>
    <cellStyle name="Comma 584 2" xfId="15881"/>
    <cellStyle name="Comma 585" xfId="15882"/>
    <cellStyle name="Comma 585 2" xfId="15883"/>
    <cellStyle name="Comma 586" xfId="15884"/>
    <cellStyle name="Comma 586 2" xfId="15885"/>
    <cellStyle name="Comma 587" xfId="15886"/>
    <cellStyle name="Comma 587 2" xfId="15887"/>
    <cellStyle name="Comma 588" xfId="15888"/>
    <cellStyle name="Comma 588 2" xfId="15889"/>
    <cellStyle name="Comma 589" xfId="15890"/>
    <cellStyle name="Comma 589 2" xfId="15891"/>
    <cellStyle name="Comma 59" xfId="15892"/>
    <cellStyle name="Comma 59 2" xfId="15893"/>
    <cellStyle name="Comma 59 2 2" xfId="15894"/>
    <cellStyle name="Comma 59 3" xfId="15895"/>
    <cellStyle name="Comma 590" xfId="15896"/>
    <cellStyle name="Comma 590 2" xfId="15897"/>
    <cellStyle name="Comma 591" xfId="15898"/>
    <cellStyle name="Comma 591 2" xfId="15899"/>
    <cellStyle name="Comma 592" xfId="15900"/>
    <cellStyle name="Comma 592 2" xfId="15901"/>
    <cellStyle name="Comma 593" xfId="15902"/>
    <cellStyle name="Comma 593 2" xfId="15903"/>
    <cellStyle name="Comma 594" xfId="15904"/>
    <cellStyle name="Comma 594 2" xfId="15905"/>
    <cellStyle name="Comma 595" xfId="15906"/>
    <cellStyle name="Comma 595 2" xfId="15907"/>
    <cellStyle name="Comma 596" xfId="15908"/>
    <cellStyle name="Comma 596 2" xfId="15909"/>
    <cellStyle name="Comma 597" xfId="15910"/>
    <cellStyle name="Comma 597 2" xfId="15911"/>
    <cellStyle name="Comma 598" xfId="15912"/>
    <cellStyle name="Comma 598 2" xfId="15913"/>
    <cellStyle name="Comma 599" xfId="15914"/>
    <cellStyle name="Comma 599 2" xfId="15915"/>
    <cellStyle name="Comma 6" xfId="661"/>
    <cellStyle name="Comma 6 10" xfId="15916"/>
    <cellStyle name="Comma 6 10 2" xfId="15917"/>
    <cellStyle name="Comma 6 11" xfId="15918"/>
    <cellStyle name="Comma 6 11 2" xfId="15919"/>
    <cellStyle name="Comma 6 12" xfId="15920"/>
    <cellStyle name="Comma 6 12 2" xfId="15921"/>
    <cellStyle name="Comma 6 13" xfId="15922"/>
    <cellStyle name="Comma 6 13 2" xfId="15923"/>
    <cellStyle name="Comma 6 14" xfId="15924"/>
    <cellStyle name="Comma 6 14 2" xfId="15925"/>
    <cellStyle name="Comma 6 15" xfId="15926"/>
    <cellStyle name="Comma 6 15 2" xfId="15927"/>
    <cellStyle name="Comma 6 16" xfId="15928"/>
    <cellStyle name="Comma 6 16 2" xfId="15929"/>
    <cellStyle name="Comma 6 17" xfId="15930"/>
    <cellStyle name="Comma 6 17 2" xfId="15931"/>
    <cellStyle name="Comma 6 18" xfId="15932"/>
    <cellStyle name="Comma 6 18 2" xfId="15933"/>
    <cellStyle name="Comma 6 19" xfId="15934"/>
    <cellStyle name="Comma 6 19 2" xfId="15935"/>
    <cellStyle name="Comma 6 2" xfId="662"/>
    <cellStyle name="Comma 6 2 2" xfId="15936"/>
    <cellStyle name="Comma 6 2 2 2" xfId="15937"/>
    <cellStyle name="Comma 6 2 3" xfId="15938"/>
    <cellStyle name="Comma 6 2 4" xfId="15939"/>
    <cellStyle name="Comma 6 20" xfId="15940"/>
    <cellStyle name="Comma 6 20 2" xfId="15941"/>
    <cellStyle name="Comma 6 21" xfId="15942"/>
    <cellStyle name="Comma 6 21 2" xfId="15943"/>
    <cellStyle name="Comma 6 22" xfId="15944"/>
    <cellStyle name="Comma 6 22 2" xfId="15945"/>
    <cellStyle name="Comma 6 23" xfId="15946"/>
    <cellStyle name="Comma 6 23 2" xfId="15947"/>
    <cellStyle name="Comma 6 24" xfId="15948"/>
    <cellStyle name="Comma 6 24 2" xfId="15949"/>
    <cellStyle name="Comma 6 25" xfId="15950"/>
    <cellStyle name="Comma 6 25 2" xfId="15951"/>
    <cellStyle name="Comma 6 26" xfId="15952"/>
    <cellStyle name="Comma 6 26 2" xfId="15953"/>
    <cellStyle name="Comma 6 27" xfId="15954"/>
    <cellStyle name="Comma 6 27 2" xfId="15955"/>
    <cellStyle name="Comma 6 28" xfId="15956"/>
    <cellStyle name="Comma 6 28 2" xfId="15957"/>
    <cellStyle name="Comma 6 29" xfId="15958"/>
    <cellStyle name="Comma 6 29 2" xfId="15959"/>
    <cellStyle name="Comma 6 3" xfId="663"/>
    <cellStyle name="Comma 6 3 2" xfId="15960"/>
    <cellStyle name="Comma 6 3 2 2" xfId="15961"/>
    <cellStyle name="Comma 6 3 3" xfId="15962"/>
    <cellStyle name="Comma 6 3 3 2" xfId="15963"/>
    <cellStyle name="Comma 6 3 3 2 2" xfId="15964"/>
    <cellStyle name="Comma 6 3 3 3" xfId="15965"/>
    <cellStyle name="Comma 6 3 4" xfId="15966"/>
    <cellStyle name="Comma 6 3 5" xfId="15967"/>
    <cellStyle name="Comma 6 30" xfId="15968"/>
    <cellStyle name="Comma 6 30 2" xfId="15969"/>
    <cellStyle name="Comma 6 31" xfId="15970"/>
    <cellStyle name="Comma 6 31 2" xfId="15971"/>
    <cellStyle name="Comma 6 32" xfId="15972"/>
    <cellStyle name="Comma 6 32 2" xfId="15973"/>
    <cellStyle name="Comma 6 33" xfId="15974"/>
    <cellStyle name="Comma 6 33 2" xfId="15975"/>
    <cellStyle name="Comma 6 34" xfId="15976"/>
    <cellStyle name="Comma 6 34 2" xfId="15977"/>
    <cellStyle name="Comma 6 35" xfId="15978"/>
    <cellStyle name="Comma 6 35 2" xfId="15979"/>
    <cellStyle name="Comma 6 36" xfId="15980"/>
    <cellStyle name="Comma 6 36 2" xfId="15981"/>
    <cellStyle name="Comma 6 37" xfId="15982"/>
    <cellStyle name="Comma 6 37 2" xfId="15983"/>
    <cellStyle name="Comma 6 38" xfId="15984"/>
    <cellStyle name="Comma 6 38 2" xfId="15985"/>
    <cellStyle name="Comma 6 39" xfId="15986"/>
    <cellStyle name="Comma 6 39 2" xfId="15987"/>
    <cellStyle name="Comma 6 4" xfId="3219"/>
    <cellStyle name="Comma 6 4 2" xfId="15988"/>
    <cellStyle name="Comma 6 4 2 2" xfId="15989"/>
    <cellStyle name="Comma 6 4 3" xfId="15990"/>
    <cellStyle name="Comma 6 40" xfId="15991"/>
    <cellStyle name="Comma 6 40 2" xfId="15992"/>
    <cellStyle name="Comma 6 41" xfId="15993"/>
    <cellStyle name="Comma 6 41 2" xfId="15994"/>
    <cellStyle name="Comma 6 42" xfId="15995"/>
    <cellStyle name="Comma 6 42 2" xfId="15996"/>
    <cellStyle name="Comma 6 43" xfId="15997"/>
    <cellStyle name="Comma 6 43 2" xfId="15998"/>
    <cellStyle name="Comma 6 44" xfId="15999"/>
    <cellStyle name="Comma 6 44 2" xfId="16000"/>
    <cellStyle name="Comma 6 45" xfId="16001"/>
    <cellStyle name="Comma 6 45 2" xfId="16002"/>
    <cellStyle name="Comma 6 46" xfId="16003"/>
    <cellStyle name="Comma 6 46 2" xfId="16004"/>
    <cellStyle name="Comma 6 47" xfId="16005"/>
    <cellStyle name="Comma 6 47 2" xfId="16006"/>
    <cellStyle name="Comma 6 48" xfId="16007"/>
    <cellStyle name="Comma 6 48 2" xfId="16008"/>
    <cellStyle name="Comma 6 49" xfId="16009"/>
    <cellStyle name="Comma 6 49 2" xfId="16010"/>
    <cellStyle name="Comma 6 5" xfId="16011"/>
    <cellStyle name="Comma 6 5 2" xfId="16012"/>
    <cellStyle name="Comma 6 50" xfId="16013"/>
    <cellStyle name="Comma 6 50 2" xfId="16014"/>
    <cellStyle name="Comma 6 51" xfId="16015"/>
    <cellStyle name="Comma 6 51 2" xfId="16016"/>
    <cellStyle name="Comma 6 52" xfId="16017"/>
    <cellStyle name="Comma 6 52 2" xfId="16018"/>
    <cellStyle name="Comma 6 53" xfId="16019"/>
    <cellStyle name="Comma 6 53 2" xfId="16020"/>
    <cellStyle name="Comma 6 54" xfId="16021"/>
    <cellStyle name="Comma 6 54 2" xfId="16022"/>
    <cellStyle name="Comma 6 55" xfId="16023"/>
    <cellStyle name="Comma 6 55 2" xfId="16024"/>
    <cellStyle name="Comma 6 56" xfId="16025"/>
    <cellStyle name="Comma 6 56 2" xfId="16026"/>
    <cellStyle name="Comma 6 57" xfId="16027"/>
    <cellStyle name="Comma 6 57 2" xfId="16028"/>
    <cellStyle name="Comma 6 58" xfId="16029"/>
    <cellStyle name="Comma 6 58 2" xfId="16030"/>
    <cellStyle name="Comma 6 59" xfId="16031"/>
    <cellStyle name="Comma 6 59 2" xfId="16032"/>
    <cellStyle name="Comma 6 6" xfId="16033"/>
    <cellStyle name="Comma 6 6 2" xfId="16034"/>
    <cellStyle name="Comma 6 60" xfId="16035"/>
    <cellStyle name="Comma 6 60 2" xfId="16036"/>
    <cellStyle name="Comma 6 61" xfId="16037"/>
    <cellStyle name="Comma 6 61 2" xfId="16038"/>
    <cellStyle name="Comma 6 62" xfId="16039"/>
    <cellStyle name="Comma 6 62 2" xfId="16040"/>
    <cellStyle name="Comma 6 63" xfId="16041"/>
    <cellStyle name="Comma 6 63 2" xfId="16042"/>
    <cellStyle name="Comma 6 64" xfId="16043"/>
    <cellStyle name="Comma 6 64 2" xfId="16044"/>
    <cellStyle name="Comma 6 65" xfId="16045"/>
    <cellStyle name="Comma 6 65 2" xfId="16046"/>
    <cellStyle name="Comma 6 66" xfId="16047"/>
    <cellStyle name="Comma 6 66 2" xfId="16048"/>
    <cellStyle name="Comma 6 67" xfId="16049"/>
    <cellStyle name="Comma 6 67 2" xfId="16050"/>
    <cellStyle name="Comma 6 68" xfId="16051"/>
    <cellStyle name="Comma 6 68 2" xfId="16052"/>
    <cellStyle name="Comma 6 69" xfId="16053"/>
    <cellStyle name="Comma 6 69 2" xfId="16054"/>
    <cellStyle name="Comma 6 7" xfId="16055"/>
    <cellStyle name="Comma 6 7 2" xfId="16056"/>
    <cellStyle name="Comma 6 70" xfId="16057"/>
    <cellStyle name="Comma 6 70 2" xfId="16058"/>
    <cellStyle name="Comma 6 71" xfId="16059"/>
    <cellStyle name="Comma 6 71 2" xfId="16060"/>
    <cellStyle name="Comma 6 72" xfId="16061"/>
    <cellStyle name="Comma 6 72 2" xfId="16062"/>
    <cellStyle name="Comma 6 73" xfId="16063"/>
    <cellStyle name="Comma 6 73 2" xfId="16064"/>
    <cellStyle name="Comma 6 74" xfId="16065"/>
    <cellStyle name="Comma 6 74 2" xfId="16066"/>
    <cellStyle name="Comma 6 75" xfId="16067"/>
    <cellStyle name="Comma 6 75 2" xfId="16068"/>
    <cellStyle name="Comma 6 76" xfId="16069"/>
    <cellStyle name="Comma 6 76 2" xfId="16070"/>
    <cellStyle name="Comma 6 77" xfId="16071"/>
    <cellStyle name="Comma 6 77 2" xfId="16072"/>
    <cellStyle name="Comma 6 78" xfId="16073"/>
    <cellStyle name="Comma 6 78 2" xfId="16074"/>
    <cellStyle name="Comma 6 79" xfId="16075"/>
    <cellStyle name="Comma 6 79 2" xfId="16076"/>
    <cellStyle name="Comma 6 8" xfId="16077"/>
    <cellStyle name="Comma 6 8 2" xfId="16078"/>
    <cellStyle name="Comma 6 80" xfId="16079"/>
    <cellStyle name="Comma 6 80 2" xfId="16080"/>
    <cellStyle name="Comma 6 81" xfId="16081"/>
    <cellStyle name="Comma 6 81 2" xfId="16082"/>
    <cellStyle name="Comma 6 82" xfId="16083"/>
    <cellStyle name="Comma 6 82 2" xfId="16084"/>
    <cellStyle name="Comma 6 83" xfId="16085"/>
    <cellStyle name="Comma 6 83 2" xfId="16086"/>
    <cellStyle name="Comma 6 84" xfId="16087"/>
    <cellStyle name="Comma 6 84 2" xfId="16088"/>
    <cellStyle name="Comma 6 85" xfId="16089"/>
    <cellStyle name="Comma 6 9" xfId="16090"/>
    <cellStyle name="Comma 6 9 2" xfId="16091"/>
    <cellStyle name="Comma 60" xfId="16092"/>
    <cellStyle name="Comma 60 2" xfId="16093"/>
    <cellStyle name="Comma 60 2 2" xfId="16094"/>
    <cellStyle name="Comma 60 3" xfId="16095"/>
    <cellStyle name="Comma 600" xfId="16096"/>
    <cellStyle name="Comma 600 2" xfId="16097"/>
    <cellStyle name="Comma 601" xfId="16098"/>
    <cellStyle name="Comma 601 2" xfId="16099"/>
    <cellStyle name="Comma 602" xfId="16100"/>
    <cellStyle name="Comma 602 2" xfId="16101"/>
    <cellStyle name="Comma 603" xfId="16102"/>
    <cellStyle name="Comma 603 2" xfId="16103"/>
    <cellStyle name="Comma 604" xfId="16104"/>
    <cellStyle name="Comma 604 2" xfId="16105"/>
    <cellStyle name="Comma 605" xfId="16106"/>
    <cellStyle name="Comma 605 2" xfId="16107"/>
    <cellStyle name="Comma 606" xfId="16108"/>
    <cellStyle name="Comma 606 2" xfId="16109"/>
    <cellStyle name="Comma 607" xfId="16110"/>
    <cellStyle name="Comma 607 2" xfId="16111"/>
    <cellStyle name="Comma 608" xfId="16112"/>
    <cellStyle name="Comma 608 2" xfId="16113"/>
    <cellStyle name="Comma 609" xfId="16114"/>
    <cellStyle name="Comma 609 2" xfId="16115"/>
    <cellStyle name="Comma 61" xfId="16116"/>
    <cellStyle name="Comma 61 2" xfId="16117"/>
    <cellStyle name="Comma 61 2 2" xfId="16118"/>
    <cellStyle name="Comma 61 3" xfId="16119"/>
    <cellStyle name="Comma 610" xfId="16120"/>
    <cellStyle name="Comma 610 2" xfId="16121"/>
    <cellStyle name="Comma 611" xfId="16122"/>
    <cellStyle name="Comma 611 2" xfId="16123"/>
    <cellStyle name="Comma 612" xfId="16124"/>
    <cellStyle name="Comma 612 2" xfId="16125"/>
    <cellStyle name="Comma 613" xfId="16126"/>
    <cellStyle name="Comma 613 2" xfId="16127"/>
    <cellStyle name="Comma 614" xfId="16128"/>
    <cellStyle name="Comma 614 2" xfId="16129"/>
    <cellStyle name="Comma 615" xfId="16130"/>
    <cellStyle name="Comma 615 2" xfId="16131"/>
    <cellStyle name="Comma 616" xfId="16132"/>
    <cellStyle name="Comma 616 2" xfId="16133"/>
    <cellStyle name="Comma 617" xfId="16134"/>
    <cellStyle name="Comma 617 2" xfId="16135"/>
    <cellStyle name="Comma 618" xfId="16136"/>
    <cellStyle name="Comma 618 2" xfId="16137"/>
    <cellStyle name="Comma 619" xfId="16138"/>
    <cellStyle name="Comma 619 2" xfId="16139"/>
    <cellStyle name="Comma 62" xfId="16140"/>
    <cellStyle name="Comma 62 2" xfId="16141"/>
    <cellStyle name="Comma 62 2 2" xfId="16142"/>
    <cellStyle name="Comma 62 3" xfId="16143"/>
    <cellStyle name="Comma 620" xfId="16144"/>
    <cellStyle name="Comma 620 2" xfId="16145"/>
    <cellStyle name="Comma 621" xfId="16146"/>
    <cellStyle name="Comma 621 2" xfId="16147"/>
    <cellStyle name="Comma 622" xfId="16148"/>
    <cellStyle name="Comma 622 2" xfId="16149"/>
    <cellStyle name="Comma 623" xfId="16150"/>
    <cellStyle name="Comma 623 2" xfId="16151"/>
    <cellStyle name="Comma 624" xfId="16152"/>
    <cellStyle name="Comma 624 2" xfId="16153"/>
    <cellStyle name="Comma 625" xfId="16154"/>
    <cellStyle name="Comma 625 2" xfId="16155"/>
    <cellStyle name="Comma 626" xfId="16156"/>
    <cellStyle name="Comma 626 2" xfId="16157"/>
    <cellStyle name="Comma 627" xfId="16158"/>
    <cellStyle name="Comma 627 2" xfId="16159"/>
    <cellStyle name="Comma 628" xfId="16160"/>
    <cellStyle name="Comma 628 2" xfId="16161"/>
    <cellStyle name="Comma 629" xfId="16162"/>
    <cellStyle name="Comma 629 2" xfId="16163"/>
    <cellStyle name="Comma 63" xfId="16164"/>
    <cellStyle name="Comma 63 2" xfId="16165"/>
    <cellStyle name="Comma 63 2 2" xfId="16166"/>
    <cellStyle name="Comma 63 3" xfId="16167"/>
    <cellStyle name="Comma 630" xfId="16168"/>
    <cellStyle name="Comma 630 2" xfId="16169"/>
    <cellStyle name="Comma 631" xfId="16170"/>
    <cellStyle name="Comma 631 2" xfId="16171"/>
    <cellStyle name="Comma 632" xfId="16172"/>
    <cellStyle name="Comma 632 2" xfId="16173"/>
    <cellStyle name="Comma 633" xfId="16174"/>
    <cellStyle name="Comma 633 2" xfId="16175"/>
    <cellStyle name="Comma 634" xfId="16176"/>
    <cellStyle name="Comma 634 2" xfId="16177"/>
    <cellStyle name="Comma 635" xfId="16178"/>
    <cellStyle name="Comma 635 2" xfId="16179"/>
    <cellStyle name="Comma 636" xfId="16180"/>
    <cellStyle name="Comma 636 2" xfId="16181"/>
    <cellStyle name="Comma 637" xfId="16182"/>
    <cellStyle name="Comma 637 2" xfId="16183"/>
    <cellStyle name="Comma 638" xfId="16184"/>
    <cellStyle name="Comma 638 2" xfId="16185"/>
    <cellStyle name="Comma 639" xfId="16186"/>
    <cellStyle name="Comma 639 2" xfId="16187"/>
    <cellStyle name="Comma 64" xfId="16188"/>
    <cellStyle name="Comma 64 2" xfId="16189"/>
    <cellStyle name="Comma 64 2 2" xfId="16190"/>
    <cellStyle name="Comma 64 3" xfId="16191"/>
    <cellStyle name="Comma 640" xfId="16192"/>
    <cellStyle name="Comma 640 2" xfId="16193"/>
    <cellStyle name="Comma 641" xfId="16194"/>
    <cellStyle name="Comma 641 2" xfId="16195"/>
    <cellStyle name="Comma 642" xfId="16196"/>
    <cellStyle name="Comma 642 2" xfId="16197"/>
    <cellStyle name="Comma 643" xfId="16198"/>
    <cellStyle name="Comma 643 2" xfId="16199"/>
    <cellStyle name="Comma 644" xfId="16200"/>
    <cellStyle name="Comma 644 2" xfId="16201"/>
    <cellStyle name="Comma 645" xfId="16202"/>
    <cellStyle name="Comma 645 2" xfId="16203"/>
    <cellStyle name="Comma 646" xfId="16204"/>
    <cellStyle name="Comma 646 2" xfId="16205"/>
    <cellStyle name="Comma 647" xfId="16206"/>
    <cellStyle name="Comma 647 2" xfId="16207"/>
    <cellStyle name="Comma 648" xfId="16208"/>
    <cellStyle name="Comma 648 2" xfId="16209"/>
    <cellStyle name="Comma 649" xfId="16210"/>
    <cellStyle name="Comma 649 2" xfId="16211"/>
    <cellStyle name="Comma 65" xfId="16212"/>
    <cellStyle name="Comma 65 2" xfId="16213"/>
    <cellStyle name="Comma 65 2 2" xfId="16214"/>
    <cellStyle name="Comma 65 3" xfId="16215"/>
    <cellStyle name="Comma 650" xfId="16216"/>
    <cellStyle name="Comma 650 2" xfId="16217"/>
    <cellStyle name="Comma 651" xfId="16218"/>
    <cellStyle name="Comma 651 2" xfId="16219"/>
    <cellStyle name="Comma 652" xfId="16220"/>
    <cellStyle name="Comma 652 2" xfId="16221"/>
    <cellStyle name="Comma 653" xfId="16222"/>
    <cellStyle name="Comma 653 2" xfId="16223"/>
    <cellStyle name="Comma 654" xfId="16224"/>
    <cellStyle name="Comma 654 2" xfId="16225"/>
    <cellStyle name="Comma 655" xfId="16226"/>
    <cellStyle name="Comma 655 2" xfId="16227"/>
    <cellStyle name="Comma 656" xfId="16228"/>
    <cellStyle name="Comma 656 2" xfId="16229"/>
    <cellStyle name="Comma 657" xfId="16230"/>
    <cellStyle name="Comma 657 2" xfId="16231"/>
    <cellStyle name="Comma 658" xfId="16232"/>
    <cellStyle name="Comma 658 2" xfId="16233"/>
    <cellStyle name="Comma 659" xfId="16234"/>
    <cellStyle name="Comma 659 2" xfId="16235"/>
    <cellStyle name="Comma 66" xfId="16236"/>
    <cellStyle name="Comma 66 2" xfId="16237"/>
    <cellStyle name="Comma 66 2 2" xfId="16238"/>
    <cellStyle name="Comma 66 3" xfId="16239"/>
    <cellStyle name="Comma 660" xfId="16240"/>
    <cellStyle name="Comma 660 2" xfId="16241"/>
    <cellStyle name="Comma 661" xfId="16242"/>
    <cellStyle name="Comma 661 2" xfId="16243"/>
    <cellStyle name="Comma 662" xfId="16244"/>
    <cellStyle name="Comma 662 2" xfId="16245"/>
    <cellStyle name="Comma 663" xfId="16246"/>
    <cellStyle name="Comma 663 2" xfId="16247"/>
    <cellStyle name="Comma 664" xfId="16248"/>
    <cellStyle name="Comma 664 2" xfId="16249"/>
    <cellStyle name="Comma 665" xfId="16250"/>
    <cellStyle name="Comma 665 2" xfId="16251"/>
    <cellStyle name="Comma 666" xfId="16252"/>
    <cellStyle name="Comma 666 2" xfId="16253"/>
    <cellStyle name="Comma 667" xfId="16254"/>
    <cellStyle name="Comma 667 2" xfId="16255"/>
    <cellStyle name="Comma 668" xfId="16256"/>
    <cellStyle name="Comma 668 2" xfId="16257"/>
    <cellStyle name="Comma 669" xfId="16258"/>
    <cellStyle name="Comma 669 2" xfId="16259"/>
    <cellStyle name="Comma 67" xfId="16260"/>
    <cellStyle name="Comma 67 2" xfId="16261"/>
    <cellStyle name="Comma 67 2 2" xfId="16262"/>
    <cellStyle name="Comma 67 3" xfId="16263"/>
    <cellStyle name="Comma 670" xfId="16264"/>
    <cellStyle name="Comma 670 2" xfId="16265"/>
    <cellStyle name="Comma 671" xfId="16266"/>
    <cellStyle name="Comma 671 2" xfId="16267"/>
    <cellStyle name="Comma 672" xfId="16268"/>
    <cellStyle name="Comma 672 2" xfId="16269"/>
    <cellStyle name="Comma 673" xfId="16270"/>
    <cellStyle name="Comma 673 2" xfId="16271"/>
    <cellStyle name="Comma 674" xfId="16272"/>
    <cellStyle name="Comma 674 2" xfId="16273"/>
    <cellStyle name="Comma 675" xfId="16274"/>
    <cellStyle name="Comma 675 2" xfId="16275"/>
    <cellStyle name="Comma 676" xfId="16276"/>
    <cellStyle name="Comma 676 2" xfId="16277"/>
    <cellStyle name="Comma 677" xfId="16278"/>
    <cellStyle name="Comma 677 2" xfId="16279"/>
    <cellStyle name="Comma 678" xfId="16280"/>
    <cellStyle name="Comma 678 2" xfId="16281"/>
    <cellStyle name="Comma 679" xfId="16282"/>
    <cellStyle name="Comma 679 2" xfId="16283"/>
    <cellStyle name="Comma 68" xfId="16284"/>
    <cellStyle name="Comma 68 2" xfId="16285"/>
    <cellStyle name="Comma 68 2 2" xfId="16286"/>
    <cellStyle name="Comma 68 3" xfId="16287"/>
    <cellStyle name="Comma 680" xfId="16288"/>
    <cellStyle name="Comma 680 2" xfId="16289"/>
    <cellStyle name="Comma 681" xfId="16290"/>
    <cellStyle name="Comma 681 2" xfId="16291"/>
    <cellStyle name="Comma 682" xfId="16292"/>
    <cellStyle name="Comma 682 2" xfId="16293"/>
    <cellStyle name="Comma 683" xfId="16294"/>
    <cellStyle name="Comma 683 2" xfId="16295"/>
    <cellStyle name="Comma 684" xfId="16296"/>
    <cellStyle name="Comma 684 2" xfId="16297"/>
    <cellStyle name="Comma 685" xfId="16298"/>
    <cellStyle name="Comma 685 2" xfId="16299"/>
    <cellStyle name="Comma 686" xfId="16300"/>
    <cellStyle name="Comma 686 2" xfId="16301"/>
    <cellStyle name="Comma 687" xfId="16302"/>
    <cellStyle name="Comma 687 2" xfId="16303"/>
    <cellStyle name="Comma 688" xfId="16304"/>
    <cellStyle name="Comma 688 2" xfId="16305"/>
    <cellStyle name="Comma 689" xfId="16306"/>
    <cellStyle name="Comma 689 2" xfId="16307"/>
    <cellStyle name="Comma 69" xfId="16308"/>
    <cellStyle name="Comma 69 2" xfId="16309"/>
    <cellStyle name="Comma 69 2 2" xfId="16310"/>
    <cellStyle name="Comma 69 3" xfId="16311"/>
    <cellStyle name="Comma 690" xfId="16312"/>
    <cellStyle name="Comma 690 2" xfId="16313"/>
    <cellStyle name="Comma 691" xfId="16314"/>
    <cellStyle name="Comma 691 2" xfId="16315"/>
    <cellStyle name="Comma 692" xfId="16316"/>
    <cellStyle name="Comma 692 2" xfId="16317"/>
    <cellStyle name="Comma 693" xfId="16318"/>
    <cellStyle name="Comma 693 2" xfId="16319"/>
    <cellStyle name="Comma 694" xfId="16320"/>
    <cellStyle name="Comma 694 2" xfId="16321"/>
    <cellStyle name="Comma 695" xfId="16322"/>
    <cellStyle name="Comma 695 2" xfId="16323"/>
    <cellStyle name="Comma 696" xfId="16324"/>
    <cellStyle name="Comma 696 2" xfId="16325"/>
    <cellStyle name="Comma 697" xfId="16326"/>
    <cellStyle name="Comma 697 2" xfId="16327"/>
    <cellStyle name="Comma 698" xfId="16328"/>
    <cellStyle name="Comma 698 2" xfId="16329"/>
    <cellStyle name="Comma 699" xfId="16330"/>
    <cellStyle name="Comma 699 2" xfId="16331"/>
    <cellStyle name="Comma 7" xfId="664"/>
    <cellStyle name="Comma 7 2" xfId="665"/>
    <cellStyle name="Comma 7 2 11" xfId="16332"/>
    <cellStyle name="Comma 7 2 2" xfId="2922"/>
    <cellStyle name="Comma 7 2 2 2" xfId="2923"/>
    <cellStyle name="Comma 7 2 2 3" xfId="16333"/>
    <cellStyle name="Comma 7 2 3" xfId="16334"/>
    <cellStyle name="Comma 7 2 4" xfId="16335"/>
    <cellStyle name="Comma 7 2_MB" xfId="2924"/>
    <cellStyle name="Comma 7 3" xfId="666"/>
    <cellStyle name="Comma 7 3 2" xfId="2925"/>
    <cellStyle name="Comma 7 3 2 2" xfId="2926"/>
    <cellStyle name="Comma 7 4" xfId="2927"/>
    <cellStyle name="Comma 7 4 2" xfId="2928"/>
    <cellStyle name="Comma 7 4 2 2" xfId="2929"/>
    <cellStyle name="Comma 7 4 3" xfId="17227"/>
    <cellStyle name="Comma 7 4_MB" xfId="2930"/>
    <cellStyle name="Comma 7 5" xfId="2931"/>
    <cellStyle name="Comma 7 6" xfId="2932"/>
    <cellStyle name="Comma 7 7" xfId="2933"/>
    <cellStyle name="Comma 7 7 2" xfId="2934"/>
    <cellStyle name="Comma 7 7 2 2" xfId="2935"/>
    <cellStyle name="Comma 7 7 2 2 2" xfId="2936"/>
    <cellStyle name="Comma 7 7 2 2 3" xfId="2937"/>
    <cellStyle name="Comma 7_20131129 Nhu cau 2014_TPCP ODA (co hoan ung)" xfId="16336"/>
    <cellStyle name="Comma 70" xfId="16337"/>
    <cellStyle name="Comma 70 2" xfId="16338"/>
    <cellStyle name="Comma 70 2 2" xfId="16339"/>
    <cellStyle name="Comma 70 3" xfId="16340"/>
    <cellStyle name="Comma 700" xfId="16341"/>
    <cellStyle name="Comma 700 2" xfId="16342"/>
    <cellStyle name="Comma 701" xfId="16343"/>
    <cellStyle name="Comma 701 2" xfId="16344"/>
    <cellStyle name="Comma 702" xfId="16345"/>
    <cellStyle name="Comma 702 2" xfId="16346"/>
    <cellStyle name="Comma 703" xfId="16347"/>
    <cellStyle name="Comma 703 2" xfId="16348"/>
    <cellStyle name="Comma 704" xfId="16349"/>
    <cellStyle name="Comma 704 2" xfId="16350"/>
    <cellStyle name="Comma 705" xfId="16351"/>
    <cellStyle name="Comma 705 2" xfId="16352"/>
    <cellStyle name="Comma 706" xfId="16353"/>
    <cellStyle name="Comma 706 2" xfId="16354"/>
    <cellStyle name="Comma 707" xfId="16355"/>
    <cellStyle name="Comma 707 2" xfId="16356"/>
    <cellStyle name="Comma 708" xfId="16357"/>
    <cellStyle name="Comma 708 2" xfId="16358"/>
    <cellStyle name="Comma 709" xfId="16359"/>
    <cellStyle name="Comma 709 2" xfId="16360"/>
    <cellStyle name="Comma 71" xfId="16361"/>
    <cellStyle name="Comma 71 2" xfId="16362"/>
    <cellStyle name="Comma 71 2 2" xfId="16363"/>
    <cellStyle name="Comma 71 3" xfId="16364"/>
    <cellStyle name="Comma 710" xfId="16365"/>
    <cellStyle name="Comma 710 2" xfId="16366"/>
    <cellStyle name="Comma 711" xfId="16367"/>
    <cellStyle name="Comma 711 2" xfId="16368"/>
    <cellStyle name="Comma 712" xfId="16369"/>
    <cellStyle name="Comma 712 2" xfId="16370"/>
    <cellStyle name="Comma 713" xfId="16371"/>
    <cellStyle name="Comma 713 2" xfId="16372"/>
    <cellStyle name="Comma 714" xfId="16373"/>
    <cellStyle name="Comma 714 2" xfId="16374"/>
    <cellStyle name="Comma 715" xfId="16375"/>
    <cellStyle name="Comma 715 2" xfId="16376"/>
    <cellStyle name="Comma 716" xfId="16377"/>
    <cellStyle name="Comma 716 2" xfId="16378"/>
    <cellStyle name="Comma 717" xfId="16379"/>
    <cellStyle name="Comma 717 2" xfId="16380"/>
    <cellStyle name="Comma 718" xfId="16381"/>
    <cellStyle name="Comma 718 2" xfId="16382"/>
    <cellStyle name="Comma 719" xfId="16383"/>
    <cellStyle name="Comma 719 2" xfId="16384"/>
    <cellStyle name="Comma 72" xfId="16385"/>
    <cellStyle name="Comma 72 2" xfId="16386"/>
    <cellStyle name="Comma 72 2 2" xfId="16387"/>
    <cellStyle name="Comma 72 3" xfId="16388"/>
    <cellStyle name="Comma 720" xfId="16389"/>
    <cellStyle name="Comma 720 2" xfId="16390"/>
    <cellStyle name="Comma 721" xfId="16391"/>
    <cellStyle name="Comma 721 2" xfId="16392"/>
    <cellStyle name="Comma 722" xfId="16393"/>
    <cellStyle name="Comma 722 2" xfId="16394"/>
    <cellStyle name="Comma 723" xfId="16395"/>
    <cellStyle name="Comma 723 2" xfId="16396"/>
    <cellStyle name="Comma 724" xfId="16397"/>
    <cellStyle name="Comma 724 2" xfId="16398"/>
    <cellStyle name="Comma 725" xfId="16399"/>
    <cellStyle name="Comma 725 2" xfId="16400"/>
    <cellStyle name="Comma 726" xfId="16401"/>
    <cellStyle name="Comma 726 2" xfId="16402"/>
    <cellStyle name="Comma 727" xfId="16403"/>
    <cellStyle name="Comma 727 2" xfId="16404"/>
    <cellStyle name="Comma 728" xfId="16405"/>
    <cellStyle name="Comma 728 2" xfId="16406"/>
    <cellStyle name="Comma 729" xfId="16407"/>
    <cellStyle name="Comma 729 2" xfId="16408"/>
    <cellStyle name="Comma 73" xfId="16409"/>
    <cellStyle name="Comma 73 2" xfId="16410"/>
    <cellStyle name="Comma 73 2 2" xfId="16411"/>
    <cellStyle name="Comma 73 3" xfId="16412"/>
    <cellStyle name="Comma 730" xfId="16413"/>
    <cellStyle name="Comma 730 2" xfId="16414"/>
    <cellStyle name="Comma 731" xfId="16415"/>
    <cellStyle name="Comma 731 2" xfId="16416"/>
    <cellStyle name="Comma 732" xfId="16417"/>
    <cellStyle name="Comma 732 2" xfId="16418"/>
    <cellStyle name="Comma 733" xfId="16419"/>
    <cellStyle name="Comma 733 2" xfId="16420"/>
    <cellStyle name="Comma 734" xfId="16421"/>
    <cellStyle name="Comma 734 2" xfId="16422"/>
    <cellStyle name="Comma 735" xfId="16423"/>
    <cellStyle name="Comma 735 2" xfId="16424"/>
    <cellStyle name="Comma 736" xfId="16425"/>
    <cellStyle name="Comma 736 2" xfId="16426"/>
    <cellStyle name="Comma 737" xfId="16427"/>
    <cellStyle name="Comma 737 2" xfId="16428"/>
    <cellStyle name="Comma 738" xfId="16429"/>
    <cellStyle name="Comma 738 2" xfId="16430"/>
    <cellStyle name="Comma 739" xfId="16431"/>
    <cellStyle name="Comma 739 2" xfId="16432"/>
    <cellStyle name="Comma 74" xfId="16433"/>
    <cellStyle name="Comma 74 2" xfId="16434"/>
    <cellStyle name="Comma 74 2 2" xfId="16435"/>
    <cellStyle name="Comma 74 3" xfId="16436"/>
    <cellStyle name="Comma 740" xfId="16437"/>
    <cellStyle name="Comma 740 2" xfId="16438"/>
    <cellStyle name="Comma 741" xfId="16439"/>
    <cellStyle name="Comma 741 2" xfId="16440"/>
    <cellStyle name="Comma 742" xfId="16441"/>
    <cellStyle name="Comma 742 2" xfId="16442"/>
    <cellStyle name="Comma 743" xfId="16443"/>
    <cellStyle name="Comma 743 2" xfId="16444"/>
    <cellStyle name="Comma 744" xfId="16445"/>
    <cellStyle name="Comma 744 2" xfId="16446"/>
    <cellStyle name="Comma 745" xfId="16447"/>
    <cellStyle name="Comma 745 2" xfId="16448"/>
    <cellStyle name="Comma 746" xfId="16449"/>
    <cellStyle name="Comma 746 2" xfId="16450"/>
    <cellStyle name="Comma 747" xfId="16451"/>
    <cellStyle name="Comma 747 2" xfId="16452"/>
    <cellStyle name="Comma 748" xfId="16453"/>
    <cellStyle name="Comma 748 2" xfId="16454"/>
    <cellStyle name="Comma 749" xfId="16455"/>
    <cellStyle name="Comma 749 2" xfId="16456"/>
    <cellStyle name="Comma 75" xfId="16457"/>
    <cellStyle name="Comma 75 2" xfId="16458"/>
    <cellStyle name="Comma 75 2 2" xfId="16459"/>
    <cellStyle name="Comma 75 3" xfId="16460"/>
    <cellStyle name="Comma 750" xfId="16461"/>
    <cellStyle name="Comma 750 2" xfId="16462"/>
    <cellStyle name="Comma 751" xfId="16463"/>
    <cellStyle name="Comma 751 2" xfId="16464"/>
    <cellStyle name="Comma 752" xfId="16465"/>
    <cellStyle name="Comma 752 2" xfId="16466"/>
    <cellStyle name="Comma 753" xfId="16467"/>
    <cellStyle name="Comma 753 2" xfId="16468"/>
    <cellStyle name="Comma 754" xfId="16469"/>
    <cellStyle name="Comma 754 2" xfId="16470"/>
    <cellStyle name="Comma 755" xfId="16471"/>
    <cellStyle name="Comma 755 2" xfId="16472"/>
    <cellStyle name="Comma 756" xfId="16473"/>
    <cellStyle name="Comma 756 2" xfId="16474"/>
    <cellStyle name="Comma 757" xfId="16475"/>
    <cellStyle name="Comma 757 2" xfId="16476"/>
    <cellStyle name="Comma 758" xfId="16477"/>
    <cellStyle name="Comma 758 2" xfId="16478"/>
    <cellStyle name="Comma 759" xfId="16479"/>
    <cellStyle name="Comma 759 2" xfId="16480"/>
    <cellStyle name="Comma 76" xfId="16481"/>
    <cellStyle name="Comma 76 2" xfId="16482"/>
    <cellStyle name="Comma 76 2 2" xfId="16483"/>
    <cellStyle name="Comma 76 3" xfId="16484"/>
    <cellStyle name="Comma 760" xfId="16485"/>
    <cellStyle name="Comma 760 2" xfId="16486"/>
    <cellStyle name="Comma 761" xfId="16487"/>
    <cellStyle name="Comma 761 2" xfId="16488"/>
    <cellStyle name="Comma 762" xfId="16489"/>
    <cellStyle name="Comma 762 2" xfId="16490"/>
    <cellStyle name="Comma 763" xfId="16491"/>
    <cellStyle name="Comma 763 2" xfId="16492"/>
    <cellStyle name="Comma 764" xfId="16493"/>
    <cellStyle name="Comma 764 2" xfId="16494"/>
    <cellStyle name="Comma 765" xfId="16495"/>
    <cellStyle name="Comma 765 2" xfId="16496"/>
    <cellStyle name="Comma 766" xfId="16497"/>
    <cellStyle name="Comma 766 2" xfId="16498"/>
    <cellStyle name="Comma 767" xfId="16499"/>
    <cellStyle name="Comma 767 2" xfId="16500"/>
    <cellStyle name="Comma 768" xfId="16501"/>
    <cellStyle name="Comma 768 2" xfId="16502"/>
    <cellStyle name="Comma 769" xfId="16503"/>
    <cellStyle name="Comma 769 2" xfId="16504"/>
    <cellStyle name="Comma 77" xfId="16505"/>
    <cellStyle name="Comma 77 2" xfId="16506"/>
    <cellStyle name="Comma 77 2 2" xfId="16507"/>
    <cellStyle name="Comma 77 3" xfId="16508"/>
    <cellStyle name="Comma 770" xfId="16509"/>
    <cellStyle name="Comma 770 2" xfId="16510"/>
    <cellStyle name="Comma 771" xfId="16511"/>
    <cellStyle name="Comma 771 2" xfId="16512"/>
    <cellStyle name="Comma 772" xfId="16513"/>
    <cellStyle name="Comma 772 2" xfId="16514"/>
    <cellStyle name="Comma 773" xfId="16515"/>
    <cellStyle name="Comma 773 2" xfId="16516"/>
    <cellStyle name="Comma 774" xfId="16517"/>
    <cellStyle name="Comma 774 2" xfId="16518"/>
    <cellStyle name="Comma 775" xfId="16519"/>
    <cellStyle name="Comma 775 2" xfId="16520"/>
    <cellStyle name="Comma 776" xfId="16521"/>
    <cellStyle name="Comma 776 2" xfId="16522"/>
    <cellStyle name="Comma 777" xfId="16523"/>
    <cellStyle name="Comma 777 2" xfId="16524"/>
    <cellStyle name="Comma 778" xfId="16525"/>
    <cellStyle name="Comma 778 2" xfId="16526"/>
    <cellStyle name="Comma 779" xfId="16527"/>
    <cellStyle name="Comma 779 2" xfId="16528"/>
    <cellStyle name="Comma 78" xfId="16529"/>
    <cellStyle name="Comma 78 2" xfId="16530"/>
    <cellStyle name="Comma 78 2 2" xfId="16531"/>
    <cellStyle name="Comma 78 3" xfId="16532"/>
    <cellStyle name="Comma 780" xfId="16533"/>
    <cellStyle name="Comma 780 2" xfId="16534"/>
    <cellStyle name="Comma 781" xfId="16535"/>
    <cellStyle name="Comma 781 2" xfId="16536"/>
    <cellStyle name="Comma 782" xfId="16537"/>
    <cellStyle name="Comma 782 2" xfId="16538"/>
    <cellStyle name="Comma 783" xfId="16539"/>
    <cellStyle name="Comma 783 2" xfId="16540"/>
    <cellStyle name="Comma 784" xfId="16541"/>
    <cellStyle name="Comma 784 2" xfId="16542"/>
    <cellStyle name="Comma 785" xfId="16543"/>
    <cellStyle name="Comma 785 2" xfId="16544"/>
    <cellStyle name="Comma 786" xfId="16545"/>
    <cellStyle name="Comma 786 2" xfId="16546"/>
    <cellStyle name="Comma 787" xfId="16547"/>
    <cellStyle name="Comma 787 2" xfId="16548"/>
    <cellStyle name="Comma 788" xfId="16549"/>
    <cellStyle name="Comma 788 2" xfId="16550"/>
    <cellStyle name="Comma 789" xfId="16551"/>
    <cellStyle name="Comma 789 2" xfId="16552"/>
    <cellStyle name="Comma 79" xfId="16553"/>
    <cellStyle name="Comma 79 2" xfId="16554"/>
    <cellStyle name="Comma 79 2 2" xfId="16555"/>
    <cellStyle name="Comma 79 3" xfId="16556"/>
    <cellStyle name="Comma 790" xfId="16557"/>
    <cellStyle name="Comma 790 2" xfId="16558"/>
    <cellStyle name="Comma 791" xfId="16559"/>
    <cellStyle name="Comma 791 2" xfId="16560"/>
    <cellStyle name="Comma 792" xfId="16561"/>
    <cellStyle name="Comma 792 2" xfId="16562"/>
    <cellStyle name="Comma 793" xfId="16563"/>
    <cellStyle name="Comma 793 2" xfId="16564"/>
    <cellStyle name="Comma 794" xfId="16565"/>
    <cellStyle name="Comma 794 2" xfId="16566"/>
    <cellStyle name="Comma 795" xfId="16567"/>
    <cellStyle name="Comma 795 2" xfId="16568"/>
    <cellStyle name="Comma 796" xfId="16569"/>
    <cellStyle name="Comma 796 2" xfId="16570"/>
    <cellStyle name="Comma 797" xfId="16571"/>
    <cellStyle name="Comma 797 2" xfId="16572"/>
    <cellStyle name="Comma 798" xfId="16573"/>
    <cellStyle name="Comma 798 2" xfId="16574"/>
    <cellStyle name="Comma 799" xfId="16575"/>
    <cellStyle name="Comma 799 2" xfId="16576"/>
    <cellStyle name="Comma 8" xfId="667"/>
    <cellStyle name="Comma 8 2" xfId="668"/>
    <cellStyle name="Comma 8 2 2" xfId="2938"/>
    <cellStyle name="Comma 8 2 3" xfId="16577"/>
    <cellStyle name="Comma 8 3" xfId="669"/>
    <cellStyle name="Comma 8 3 2" xfId="16578"/>
    <cellStyle name="Comma 8 3 2 2" xfId="16579"/>
    <cellStyle name="Comma 8 3 3" xfId="16580"/>
    <cellStyle name="Comma 8 3 4" xfId="16581"/>
    <cellStyle name="Comma 8 4" xfId="2939"/>
    <cellStyle name="Comma 8 4 2" xfId="16582"/>
    <cellStyle name="Comma 8 4 3" xfId="16583"/>
    <cellStyle name="Comma 8 5" xfId="2940"/>
    <cellStyle name="Comma 8 5 2" xfId="16584"/>
    <cellStyle name="Comma 8 6" xfId="3252"/>
    <cellStyle name="Comma 80" xfId="16585"/>
    <cellStyle name="Comma 80 2" xfId="16586"/>
    <cellStyle name="Comma 80 2 2" xfId="16587"/>
    <cellStyle name="Comma 80 3" xfId="16588"/>
    <cellStyle name="Comma 800" xfId="16589"/>
    <cellStyle name="Comma 800 2" xfId="16590"/>
    <cellStyle name="Comma 801" xfId="16591"/>
    <cellStyle name="Comma 801 2" xfId="16592"/>
    <cellStyle name="Comma 802" xfId="16593"/>
    <cellStyle name="Comma 802 2" xfId="16594"/>
    <cellStyle name="Comma 803" xfId="16595"/>
    <cellStyle name="Comma 803 2" xfId="16596"/>
    <cellStyle name="Comma 804" xfId="16597"/>
    <cellStyle name="Comma 804 2" xfId="16598"/>
    <cellStyle name="Comma 805" xfId="16599"/>
    <cellStyle name="Comma 805 2" xfId="16600"/>
    <cellStyle name="Comma 806" xfId="16601"/>
    <cellStyle name="Comma 806 2" xfId="16602"/>
    <cellStyle name="Comma 807" xfId="16603"/>
    <cellStyle name="Comma 807 2" xfId="16604"/>
    <cellStyle name="Comma 808" xfId="16605"/>
    <cellStyle name="Comma 808 2" xfId="16606"/>
    <cellStyle name="Comma 809" xfId="16607"/>
    <cellStyle name="Comma 809 2" xfId="16608"/>
    <cellStyle name="Comma 81" xfId="16609"/>
    <cellStyle name="Comma 81 2" xfId="16610"/>
    <cellStyle name="Comma 81 2 2" xfId="16611"/>
    <cellStyle name="Comma 81 3" xfId="16612"/>
    <cellStyle name="Comma 810" xfId="16613"/>
    <cellStyle name="Comma 810 2" xfId="16614"/>
    <cellStyle name="Comma 811" xfId="16615"/>
    <cellStyle name="Comma 811 2" xfId="16616"/>
    <cellStyle name="Comma 812" xfId="16617"/>
    <cellStyle name="Comma 812 2" xfId="16618"/>
    <cellStyle name="Comma 813" xfId="16619"/>
    <cellStyle name="Comma 813 2" xfId="16620"/>
    <cellStyle name="Comma 814" xfId="16621"/>
    <cellStyle name="Comma 814 2" xfId="16622"/>
    <cellStyle name="Comma 815" xfId="16623"/>
    <cellStyle name="Comma 815 2" xfId="16624"/>
    <cellStyle name="Comma 816" xfId="16625"/>
    <cellStyle name="Comma 816 2" xfId="16626"/>
    <cellStyle name="Comma 817" xfId="16627"/>
    <cellStyle name="Comma 817 2" xfId="16628"/>
    <cellStyle name="Comma 818" xfId="16629"/>
    <cellStyle name="Comma 818 2" xfId="16630"/>
    <cellStyle name="Comma 819" xfId="16631"/>
    <cellStyle name="Comma 819 2" xfId="16632"/>
    <cellStyle name="Comma 82" xfId="16633"/>
    <cellStyle name="Comma 82 2" xfId="16634"/>
    <cellStyle name="Comma 82 2 2" xfId="16635"/>
    <cellStyle name="Comma 82 3" xfId="16636"/>
    <cellStyle name="Comma 820" xfId="16637"/>
    <cellStyle name="Comma 820 2" xfId="16638"/>
    <cellStyle name="Comma 821" xfId="16639"/>
    <cellStyle name="Comma 821 2" xfId="16640"/>
    <cellStyle name="Comma 822" xfId="16641"/>
    <cellStyle name="Comma 822 2" xfId="16642"/>
    <cellStyle name="Comma 823" xfId="16643"/>
    <cellStyle name="Comma 823 2" xfId="16644"/>
    <cellStyle name="Comma 824" xfId="16645"/>
    <cellStyle name="Comma 824 2" xfId="16646"/>
    <cellStyle name="Comma 825" xfId="16647"/>
    <cellStyle name="Comma 825 2" xfId="16648"/>
    <cellStyle name="Comma 826" xfId="16649"/>
    <cellStyle name="Comma 826 2" xfId="16650"/>
    <cellStyle name="Comma 827" xfId="16651"/>
    <cellStyle name="Comma 827 2" xfId="16652"/>
    <cellStyle name="Comma 828" xfId="16653"/>
    <cellStyle name="Comma 828 2" xfId="16654"/>
    <cellStyle name="Comma 829" xfId="16655"/>
    <cellStyle name="Comma 829 2" xfId="16656"/>
    <cellStyle name="Comma 83" xfId="16657"/>
    <cellStyle name="Comma 83 2" xfId="16658"/>
    <cellStyle name="Comma 83 2 2" xfId="16659"/>
    <cellStyle name="Comma 83 3" xfId="16660"/>
    <cellStyle name="Comma 830" xfId="16661"/>
    <cellStyle name="Comma 830 2" xfId="16662"/>
    <cellStyle name="Comma 831" xfId="16663"/>
    <cellStyle name="Comma 831 2" xfId="16664"/>
    <cellStyle name="Comma 832" xfId="16665"/>
    <cellStyle name="Comma 832 2" xfId="16666"/>
    <cellStyle name="Comma 833" xfId="16667"/>
    <cellStyle name="Comma 833 2" xfId="16668"/>
    <cellStyle name="Comma 834" xfId="16669"/>
    <cellStyle name="Comma 834 2" xfId="16670"/>
    <cellStyle name="Comma 835" xfId="16671"/>
    <cellStyle name="Comma 835 2" xfId="16672"/>
    <cellStyle name="Comma 836" xfId="16673"/>
    <cellStyle name="Comma 836 2" xfId="16674"/>
    <cellStyle name="Comma 837" xfId="16675"/>
    <cellStyle name="Comma 837 2" xfId="16676"/>
    <cellStyle name="Comma 838" xfId="16677"/>
    <cellStyle name="Comma 838 2" xfId="16678"/>
    <cellStyle name="Comma 839" xfId="16679"/>
    <cellStyle name="Comma 839 2" xfId="16680"/>
    <cellStyle name="Comma 84" xfId="16681"/>
    <cellStyle name="Comma 84 2" xfId="16682"/>
    <cellStyle name="Comma 84 2 2" xfId="16683"/>
    <cellStyle name="Comma 84 3" xfId="16684"/>
    <cellStyle name="Comma 840" xfId="16685"/>
    <cellStyle name="Comma 840 2" xfId="16686"/>
    <cellStyle name="Comma 841" xfId="16687"/>
    <cellStyle name="Comma 841 2" xfId="16688"/>
    <cellStyle name="Comma 842" xfId="16689"/>
    <cellStyle name="Comma 842 2" xfId="16690"/>
    <cellStyle name="Comma 843" xfId="16691"/>
    <cellStyle name="Comma 843 2" xfId="16692"/>
    <cellStyle name="Comma 844" xfId="16693"/>
    <cellStyle name="Comma 844 2" xfId="16694"/>
    <cellStyle name="Comma 845" xfId="16695"/>
    <cellStyle name="Comma 845 2" xfId="16696"/>
    <cellStyle name="Comma 846" xfId="16697"/>
    <cellStyle name="Comma 846 2" xfId="16698"/>
    <cellStyle name="Comma 847" xfId="16699"/>
    <cellStyle name="Comma 847 2" xfId="16700"/>
    <cellStyle name="Comma 848" xfId="16701"/>
    <cellStyle name="Comma 848 2" xfId="16702"/>
    <cellStyle name="Comma 848 3" xfId="16703"/>
    <cellStyle name="Comma 849" xfId="16704"/>
    <cellStyle name="Comma 849 2" xfId="16705"/>
    <cellStyle name="Comma 849 3" xfId="16706"/>
    <cellStyle name="Comma 85" xfId="16707"/>
    <cellStyle name="Comma 85 2" xfId="16708"/>
    <cellStyle name="Comma 85 2 2" xfId="16709"/>
    <cellStyle name="Comma 85 3" xfId="16710"/>
    <cellStyle name="Comma 850" xfId="16711"/>
    <cellStyle name="Comma 850 2" xfId="16712"/>
    <cellStyle name="Comma 850 3" xfId="16713"/>
    <cellStyle name="Comma 851" xfId="16714"/>
    <cellStyle name="Comma 851 2" xfId="16715"/>
    <cellStyle name="Comma 851 3" xfId="16716"/>
    <cellStyle name="Comma 852" xfId="16717"/>
    <cellStyle name="Comma 852 2" xfId="16718"/>
    <cellStyle name="Comma 852 3" xfId="16719"/>
    <cellStyle name="Comma 853" xfId="16720"/>
    <cellStyle name="Comma 853 2" xfId="16721"/>
    <cellStyle name="Comma 853 3" xfId="16722"/>
    <cellStyle name="Comma 854" xfId="16723"/>
    <cellStyle name="Comma 854 2" xfId="16724"/>
    <cellStyle name="Comma 854 3" xfId="16725"/>
    <cellStyle name="Comma 855" xfId="16726"/>
    <cellStyle name="Comma 855 2" xfId="16727"/>
    <cellStyle name="Comma 855 3" xfId="16728"/>
    <cellStyle name="Comma 856" xfId="16729"/>
    <cellStyle name="Comma 856 2" xfId="16730"/>
    <cellStyle name="Comma 856 3" xfId="16731"/>
    <cellStyle name="Comma 857" xfId="16732"/>
    <cellStyle name="Comma 857 2" xfId="16733"/>
    <cellStyle name="Comma 857 3" xfId="16734"/>
    <cellStyle name="Comma 858" xfId="16735"/>
    <cellStyle name="Comma 858 2" xfId="16736"/>
    <cellStyle name="Comma 859" xfId="16737"/>
    <cellStyle name="Comma 859 2" xfId="16738"/>
    <cellStyle name="Comma 86" xfId="16739"/>
    <cellStyle name="Comma 86 2" xfId="16740"/>
    <cellStyle name="Comma 86 2 2" xfId="16741"/>
    <cellStyle name="Comma 86 3" xfId="16742"/>
    <cellStyle name="Comma 860" xfId="16743"/>
    <cellStyle name="Comma 860 2" xfId="16744"/>
    <cellStyle name="Comma 861" xfId="16745"/>
    <cellStyle name="Comma 861 2" xfId="16746"/>
    <cellStyle name="Comma 862" xfId="16747"/>
    <cellStyle name="Comma 862 2" xfId="16748"/>
    <cellStyle name="Comma 863" xfId="16749"/>
    <cellStyle name="Comma 863 2" xfId="16750"/>
    <cellStyle name="Comma 864" xfId="16751"/>
    <cellStyle name="Comma 864 2" xfId="16752"/>
    <cellStyle name="Comma 865" xfId="16753"/>
    <cellStyle name="Comma 865 2" xfId="16754"/>
    <cellStyle name="Comma 866" xfId="16755"/>
    <cellStyle name="Comma 866 2" xfId="16756"/>
    <cellStyle name="Comma 867" xfId="16757"/>
    <cellStyle name="Comma 867 2" xfId="16758"/>
    <cellStyle name="Comma 868" xfId="16759"/>
    <cellStyle name="Comma 868 2" xfId="16760"/>
    <cellStyle name="Comma 869" xfId="16761"/>
    <cellStyle name="Comma 869 2" xfId="16762"/>
    <cellStyle name="Comma 87" xfId="16763"/>
    <cellStyle name="Comma 87 2" xfId="16764"/>
    <cellStyle name="Comma 87 2 2" xfId="16765"/>
    <cellStyle name="Comma 87 3" xfId="16766"/>
    <cellStyle name="Comma 870" xfId="16767"/>
    <cellStyle name="Comma 870 2" xfId="16768"/>
    <cellStyle name="Comma 871" xfId="16769"/>
    <cellStyle name="Comma 871 2" xfId="16770"/>
    <cellStyle name="Comma 872" xfId="16771"/>
    <cellStyle name="Comma 872 2" xfId="16772"/>
    <cellStyle name="Comma 873" xfId="16773"/>
    <cellStyle name="Comma 873 2" xfId="16774"/>
    <cellStyle name="Comma 874" xfId="16775"/>
    <cellStyle name="Comma 874 2" xfId="16776"/>
    <cellStyle name="Comma 875" xfId="16777"/>
    <cellStyle name="Comma 875 2" xfId="16778"/>
    <cellStyle name="Comma 876" xfId="16779"/>
    <cellStyle name="Comma 876 2" xfId="16780"/>
    <cellStyle name="Comma 877" xfId="16781"/>
    <cellStyle name="Comma 877 2" xfId="16782"/>
    <cellStyle name="Comma 878" xfId="16783"/>
    <cellStyle name="Comma 878 2" xfId="16784"/>
    <cellStyle name="Comma 879" xfId="16785"/>
    <cellStyle name="Comma 879 2" xfId="16786"/>
    <cellStyle name="Comma 88" xfId="16787"/>
    <cellStyle name="Comma 88 2" xfId="16788"/>
    <cellStyle name="Comma 88 2 2" xfId="16789"/>
    <cellStyle name="Comma 88 3" xfId="16790"/>
    <cellStyle name="Comma 880" xfId="16791"/>
    <cellStyle name="Comma 880 2" xfId="16792"/>
    <cellStyle name="Comma 881" xfId="16793"/>
    <cellStyle name="Comma 881 2" xfId="16794"/>
    <cellStyle name="Comma 882" xfId="16795"/>
    <cellStyle name="Comma 882 2" xfId="16796"/>
    <cellStyle name="Comma 883" xfId="16797"/>
    <cellStyle name="Comma 883 2" xfId="16798"/>
    <cellStyle name="Comma 884" xfId="16799"/>
    <cellStyle name="Comma 884 2" xfId="16800"/>
    <cellStyle name="Comma 885" xfId="16801"/>
    <cellStyle name="Comma 885 2" xfId="16802"/>
    <cellStyle name="Comma 886" xfId="16803"/>
    <cellStyle name="Comma 886 2" xfId="16804"/>
    <cellStyle name="Comma 887" xfId="16805"/>
    <cellStyle name="Comma 887 2" xfId="16806"/>
    <cellStyle name="Comma 888" xfId="16807"/>
    <cellStyle name="Comma 888 2" xfId="16808"/>
    <cellStyle name="Comma 889" xfId="16809"/>
    <cellStyle name="Comma 889 2" xfId="16810"/>
    <cellStyle name="Comma 89" xfId="16811"/>
    <cellStyle name="Comma 89 2" xfId="16812"/>
    <cellStyle name="Comma 89 2 2" xfId="16813"/>
    <cellStyle name="Comma 89 3" xfId="16814"/>
    <cellStyle name="Comma 890" xfId="16815"/>
    <cellStyle name="Comma 890 2" xfId="16816"/>
    <cellStyle name="Comma 891" xfId="16817"/>
    <cellStyle name="Comma 891 2" xfId="16818"/>
    <cellStyle name="Comma 892" xfId="16819"/>
    <cellStyle name="Comma 892 2" xfId="16820"/>
    <cellStyle name="Comma 893" xfId="16821"/>
    <cellStyle name="Comma 893 2" xfId="16822"/>
    <cellStyle name="Comma 894" xfId="16823"/>
    <cellStyle name="Comma 894 2" xfId="16824"/>
    <cellStyle name="Comma 895" xfId="16825"/>
    <cellStyle name="Comma 895 2" xfId="16826"/>
    <cellStyle name="Comma 896" xfId="16827"/>
    <cellStyle name="Comma 896 2" xfId="16828"/>
    <cellStyle name="Comma 897" xfId="16829"/>
    <cellStyle name="Comma 897 2" xfId="16830"/>
    <cellStyle name="Comma 898" xfId="16831"/>
    <cellStyle name="Comma 898 2" xfId="16832"/>
    <cellStyle name="Comma 899" xfId="16833"/>
    <cellStyle name="Comma 899 2" xfId="16834"/>
    <cellStyle name="Comma 9" xfId="670"/>
    <cellStyle name="Comma 9 2" xfId="671"/>
    <cellStyle name="Comma 9 2 2" xfId="2941"/>
    <cellStyle name="Comma 9 2 2 2" xfId="16835"/>
    <cellStyle name="Comma 9 2 2 3" xfId="16836"/>
    <cellStyle name="Comma 9 2 3" xfId="2942"/>
    <cellStyle name="Comma 9 2 4" xfId="16837"/>
    <cellStyle name="Comma 9 2 5" xfId="16838"/>
    <cellStyle name="Comma 9 2 6" xfId="16839"/>
    <cellStyle name="Comma 9 2 7" xfId="16840"/>
    <cellStyle name="Comma 9 3" xfId="672"/>
    <cellStyle name="Comma 9 3 2" xfId="16841"/>
    <cellStyle name="Comma 9 3 3" xfId="16842"/>
    <cellStyle name="Comma 9 3 4" xfId="16843"/>
    <cellStyle name="Comma 9 3 5" xfId="16844"/>
    <cellStyle name="Comma 9 4" xfId="2633"/>
    <cellStyle name="Comma 9 4 2" xfId="16845"/>
    <cellStyle name="Comma 9 4 3" xfId="16846"/>
    <cellStyle name="Comma 9 4 4" xfId="16847"/>
    <cellStyle name="Comma 9 4 5" xfId="16848"/>
    <cellStyle name="Comma 9 5" xfId="16849"/>
    <cellStyle name="Comma 9 5 2" xfId="16850"/>
    <cellStyle name="Comma 9 5 3" xfId="16851"/>
    <cellStyle name="Comma 9 6" xfId="16852"/>
    <cellStyle name="Comma 9 6 2" xfId="16853"/>
    <cellStyle name="Comma 9 6 2 2" xfId="16854"/>
    <cellStyle name="Comma 9 6 3" xfId="16855"/>
    <cellStyle name="Comma 9 7" xfId="16856"/>
    <cellStyle name="Comma 9 7 2" xfId="16857"/>
    <cellStyle name="Comma 9 8" xfId="16858"/>
    <cellStyle name="Comma 9 9" xfId="16859"/>
    <cellStyle name="Comma 90" xfId="16860"/>
    <cellStyle name="Comma 90 2" xfId="16861"/>
    <cellStyle name="Comma 90 2 2" xfId="16862"/>
    <cellStyle name="Comma 90 3" xfId="16863"/>
    <cellStyle name="Comma 900" xfId="16864"/>
    <cellStyle name="Comma 900 2" xfId="16865"/>
    <cellStyle name="Comma 901" xfId="16866"/>
    <cellStyle name="Comma 901 2" xfId="16867"/>
    <cellStyle name="Comma 902" xfId="16868"/>
    <cellStyle name="Comma 902 2" xfId="16869"/>
    <cellStyle name="Comma 903" xfId="16870"/>
    <cellStyle name="Comma 903 2" xfId="16871"/>
    <cellStyle name="Comma 904" xfId="16872"/>
    <cellStyle name="Comma 904 2" xfId="16873"/>
    <cellStyle name="Comma 905" xfId="16874"/>
    <cellStyle name="Comma 905 2" xfId="16875"/>
    <cellStyle name="Comma 906" xfId="16876"/>
    <cellStyle name="Comma 906 2" xfId="16877"/>
    <cellStyle name="Comma 907" xfId="16878"/>
    <cellStyle name="Comma 907 2" xfId="16879"/>
    <cellStyle name="Comma 908" xfId="16880"/>
    <cellStyle name="Comma 908 2" xfId="16881"/>
    <cellStyle name="Comma 909" xfId="16882"/>
    <cellStyle name="Comma 909 2" xfId="16883"/>
    <cellStyle name="Comma 91" xfId="16884"/>
    <cellStyle name="Comma 91 2" xfId="16885"/>
    <cellStyle name="Comma 91 2 2" xfId="16886"/>
    <cellStyle name="Comma 91 3" xfId="16887"/>
    <cellStyle name="Comma 910" xfId="16888"/>
    <cellStyle name="Comma 910 2" xfId="16889"/>
    <cellStyle name="Comma 911" xfId="16890"/>
    <cellStyle name="Comma 911 2" xfId="16891"/>
    <cellStyle name="Comma 912" xfId="16892"/>
    <cellStyle name="Comma 912 2" xfId="16893"/>
    <cellStyle name="Comma 913" xfId="16894"/>
    <cellStyle name="Comma 913 2" xfId="16895"/>
    <cellStyle name="Comma 914" xfId="16896"/>
    <cellStyle name="Comma 914 2" xfId="16897"/>
    <cellStyle name="Comma 915" xfId="16898"/>
    <cellStyle name="Comma 915 2" xfId="16899"/>
    <cellStyle name="Comma 916" xfId="16900"/>
    <cellStyle name="Comma 916 2" xfId="16901"/>
    <cellStyle name="Comma 917" xfId="16902"/>
    <cellStyle name="Comma 917 2" xfId="16903"/>
    <cellStyle name="Comma 918" xfId="16904"/>
    <cellStyle name="Comma 918 2" xfId="16905"/>
    <cellStyle name="Comma 919" xfId="16906"/>
    <cellStyle name="Comma 919 2" xfId="16907"/>
    <cellStyle name="Comma 92" xfId="16908"/>
    <cellStyle name="Comma 92 2" xfId="16909"/>
    <cellStyle name="Comma 92 2 2" xfId="16910"/>
    <cellStyle name="Comma 92 3" xfId="16911"/>
    <cellStyle name="Comma 920" xfId="16912"/>
    <cellStyle name="Comma 920 2" xfId="16913"/>
    <cellStyle name="Comma 921" xfId="16914"/>
    <cellStyle name="Comma 921 2" xfId="16915"/>
    <cellStyle name="Comma 922" xfId="16916"/>
    <cellStyle name="Comma 922 2" xfId="16917"/>
    <cellStyle name="Comma 923" xfId="16918"/>
    <cellStyle name="Comma 923 2" xfId="16919"/>
    <cellStyle name="Comma 924" xfId="16920"/>
    <cellStyle name="Comma 924 2" xfId="16921"/>
    <cellStyle name="Comma 925" xfId="16922"/>
    <cellStyle name="Comma 925 2" xfId="16923"/>
    <cellStyle name="Comma 926" xfId="16924"/>
    <cellStyle name="Comma 926 2" xfId="16925"/>
    <cellStyle name="Comma 927" xfId="16926"/>
    <cellStyle name="Comma 927 2" xfId="16927"/>
    <cellStyle name="Comma 928" xfId="16928"/>
    <cellStyle name="Comma 928 2" xfId="16929"/>
    <cellStyle name="Comma 929" xfId="16930"/>
    <cellStyle name="Comma 929 2" xfId="16931"/>
    <cellStyle name="Comma 93" xfId="16932"/>
    <cellStyle name="Comma 93 2" xfId="16933"/>
    <cellStyle name="Comma 93 2 2" xfId="16934"/>
    <cellStyle name="Comma 93 3" xfId="16935"/>
    <cellStyle name="Comma 930" xfId="16936"/>
    <cellStyle name="Comma 930 2" xfId="16937"/>
    <cellStyle name="Comma 931" xfId="16938"/>
    <cellStyle name="Comma 931 2" xfId="16939"/>
    <cellStyle name="Comma 932" xfId="16940"/>
    <cellStyle name="Comma 932 2" xfId="16941"/>
    <cellStyle name="Comma 933" xfId="16942"/>
    <cellStyle name="Comma 933 2" xfId="16943"/>
    <cellStyle name="Comma 934" xfId="16944"/>
    <cellStyle name="Comma 934 2" xfId="16945"/>
    <cellStyle name="Comma 935" xfId="16946"/>
    <cellStyle name="Comma 935 2" xfId="16947"/>
    <cellStyle name="Comma 936" xfId="16948"/>
    <cellStyle name="Comma 936 2" xfId="16949"/>
    <cellStyle name="Comma 937" xfId="16950"/>
    <cellStyle name="Comma 937 2" xfId="16951"/>
    <cellStyle name="Comma 938" xfId="16952"/>
    <cellStyle name="Comma 938 2" xfId="16953"/>
    <cellStyle name="Comma 939" xfId="16954"/>
    <cellStyle name="Comma 939 2" xfId="16955"/>
    <cellStyle name="Comma 94" xfId="16956"/>
    <cellStyle name="Comma 94 2" xfId="16957"/>
    <cellStyle name="Comma 94 2 2" xfId="16958"/>
    <cellStyle name="Comma 94 3" xfId="16959"/>
    <cellStyle name="Comma 940" xfId="16960"/>
    <cellStyle name="Comma 940 2" xfId="16961"/>
    <cellStyle name="Comma 941" xfId="16962"/>
    <cellStyle name="Comma 941 2" xfId="16963"/>
    <cellStyle name="Comma 942" xfId="16964"/>
    <cellStyle name="Comma 942 2" xfId="16965"/>
    <cellStyle name="Comma 943" xfId="16966"/>
    <cellStyle name="Comma 943 2" xfId="16967"/>
    <cellStyle name="Comma 944" xfId="16968"/>
    <cellStyle name="Comma 944 2" xfId="16969"/>
    <cellStyle name="Comma 945" xfId="16970"/>
    <cellStyle name="Comma 945 2" xfId="16971"/>
    <cellStyle name="Comma 946" xfId="16972"/>
    <cellStyle name="Comma 946 2" xfId="16973"/>
    <cellStyle name="Comma 947" xfId="16974"/>
    <cellStyle name="Comma 947 2" xfId="16975"/>
    <cellStyle name="Comma 948" xfId="16976"/>
    <cellStyle name="Comma 948 2" xfId="16977"/>
    <cellStyle name="Comma 949" xfId="16978"/>
    <cellStyle name="Comma 949 2" xfId="16979"/>
    <cellStyle name="Comma 95" xfId="16980"/>
    <cellStyle name="Comma 95 2" xfId="16981"/>
    <cellStyle name="Comma 95 2 2" xfId="16982"/>
    <cellStyle name="Comma 95 3" xfId="16983"/>
    <cellStyle name="Comma 950" xfId="16984"/>
    <cellStyle name="Comma 950 2" xfId="16985"/>
    <cellStyle name="Comma 951" xfId="16986"/>
    <cellStyle name="Comma 951 2" xfId="16987"/>
    <cellStyle name="Comma 952" xfId="16988"/>
    <cellStyle name="Comma 952 2" xfId="16989"/>
    <cellStyle name="Comma 953" xfId="16990"/>
    <cellStyle name="Comma 953 2" xfId="16991"/>
    <cellStyle name="Comma 954" xfId="16992"/>
    <cellStyle name="Comma 954 2" xfId="16993"/>
    <cellStyle name="Comma 955" xfId="16994"/>
    <cellStyle name="Comma 955 2" xfId="16995"/>
    <cellStyle name="Comma 956" xfId="16996"/>
    <cellStyle name="Comma 956 2" xfId="16997"/>
    <cellStyle name="Comma 957" xfId="16998"/>
    <cellStyle name="Comma 957 2" xfId="16999"/>
    <cellStyle name="Comma 958" xfId="17000"/>
    <cellStyle name="Comma 958 2" xfId="17001"/>
    <cellStyle name="Comma 959" xfId="17002"/>
    <cellStyle name="Comma 959 2" xfId="17003"/>
    <cellStyle name="Comma 96" xfId="17004"/>
    <cellStyle name="Comma 96 2" xfId="17005"/>
    <cellStyle name="Comma 96 2 2" xfId="17006"/>
    <cellStyle name="Comma 96 3" xfId="17007"/>
    <cellStyle name="Comma 960" xfId="17008"/>
    <cellStyle name="Comma 960 2" xfId="17009"/>
    <cellStyle name="Comma 961" xfId="17010"/>
    <cellStyle name="Comma 961 2" xfId="17011"/>
    <cellStyle name="Comma 962" xfId="17012"/>
    <cellStyle name="Comma 962 2" xfId="17013"/>
    <cellStyle name="Comma 963" xfId="17014"/>
    <cellStyle name="Comma 963 2" xfId="17015"/>
    <cellStyle name="Comma 964" xfId="17016"/>
    <cellStyle name="Comma 964 2" xfId="17017"/>
    <cellStyle name="Comma 965" xfId="17018"/>
    <cellStyle name="Comma 965 2" xfId="17019"/>
    <cellStyle name="Comma 966" xfId="17020"/>
    <cellStyle name="Comma 966 2" xfId="17021"/>
    <cellStyle name="Comma 967" xfId="17022"/>
    <cellStyle name="Comma 967 2" xfId="17023"/>
    <cellStyle name="Comma 968" xfId="17024"/>
    <cellStyle name="Comma 968 2" xfId="17025"/>
    <cellStyle name="Comma 969" xfId="17026"/>
    <cellStyle name="Comma 969 2" xfId="17027"/>
    <cellStyle name="Comma 97" xfId="17028"/>
    <cellStyle name="Comma 97 2" xfId="17029"/>
    <cellStyle name="Comma 97 2 2" xfId="17030"/>
    <cellStyle name="Comma 97 3" xfId="17031"/>
    <cellStyle name="Comma 970" xfId="17032"/>
    <cellStyle name="Comma 970 2" xfId="17033"/>
    <cellStyle name="Comma 971" xfId="17034"/>
    <cellStyle name="Comma 971 2" xfId="17035"/>
    <cellStyle name="Comma 972" xfId="17036"/>
    <cellStyle name="Comma 972 2" xfId="17037"/>
    <cellStyle name="Comma 973" xfId="17038"/>
    <cellStyle name="Comma 973 2" xfId="17039"/>
    <cellStyle name="Comma 974" xfId="17040"/>
    <cellStyle name="Comma 974 2" xfId="17041"/>
    <cellStyle name="Comma 975" xfId="17042"/>
    <cellStyle name="Comma 975 2" xfId="17043"/>
    <cellStyle name="Comma 976" xfId="17044"/>
    <cellStyle name="Comma 976 2" xfId="17045"/>
    <cellStyle name="Comma 977" xfId="17046"/>
    <cellStyle name="Comma 977 2" xfId="17047"/>
    <cellStyle name="Comma 978" xfId="17048"/>
    <cellStyle name="Comma 978 2" xfId="17049"/>
    <cellStyle name="Comma 979" xfId="17050"/>
    <cellStyle name="Comma 979 2" xfId="17051"/>
    <cellStyle name="Comma 98" xfId="17052"/>
    <cellStyle name="Comma 98 2" xfId="17053"/>
    <cellStyle name="Comma 98 2 2" xfId="17054"/>
    <cellStyle name="Comma 98 3" xfId="17055"/>
    <cellStyle name="Comma 980" xfId="17056"/>
    <cellStyle name="Comma 980 2" xfId="17057"/>
    <cellStyle name="Comma 981" xfId="17058"/>
    <cellStyle name="Comma 981 2" xfId="17059"/>
    <cellStyle name="Comma 982" xfId="17060"/>
    <cellStyle name="Comma 982 2" xfId="17061"/>
    <cellStyle name="Comma 983" xfId="17062"/>
    <cellStyle name="Comma 983 2" xfId="17063"/>
    <cellStyle name="Comma 984" xfId="17064"/>
    <cellStyle name="Comma 984 2" xfId="17065"/>
    <cellStyle name="Comma 985" xfId="17066"/>
    <cellStyle name="Comma 985 2" xfId="17067"/>
    <cellStyle name="Comma 986" xfId="17068"/>
    <cellStyle name="Comma 986 2" xfId="17069"/>
    <cellStyle name="Comma 987" xfId="17070"/>
    <cellStyle name="Comma 987 2" xfId="17071"/>
    <cellStyle name="Comma 988" xfId="17072"/>
    <cellStyle name="Comma 988 2" xfId="17073"/>
    <cellStyle name="Comma 989" xfId="17074"/>
    <cellStyle name="Comma 989 2" xfId="17075"/>
    <cellStyle name="Comma 99" xfId="17076"/>
    <cellStyle name="Comma 99 2" xfId="17077"/>
    <cellStyle name="Comma 99 2 2" xfId="17078"/>
    <cellStyle name="Comma 99 3" xfId="17079"/>
    <cellStyle name="Comma 990" xfId="17080"/>
    <cellStyle name="Comma 990 2" xfId="17081"/>
    <cellStyle name="Comma 991" xfId="17082"/>
    <cellStyle name="Comma 991 2" xfId="17083"/>
    <cellStyle name="Comma 992" xfId="17084"/>
    <cellStyle name="Comma 992 2" xfId="17085"/>
    <cellStyle name="Comma 993" xfId="17086"/>
    <cellStyle name="Comma 993 2" xfId="17087"/>
    <cellStyle name="Comma 994" xfId="17088"/>
    <cellStyle name="Comma 994 2" xfId="17089"/>
    <cellStyle name="Comma 995" xfId="17090"/>
    <cellStyle name="Comma 995 2" xfId="17091"/>
    <cellStyle name="Comma 996" xfId="17092"/>
    <cellStyle name="Comma 996 2" xfId="17093"/>
    <cellStyle name="Comma 997" xfId="17094"/>
    <cellStyle name="Comma 997 2" xfId="17095"/>
    <cellStyle name="Comma 998" xfId="17096"/>
    <cellStyle name="Comma 998 2" xfId="17097"/>
    <cellStyle name="Comma 998 3" xfId="17098"/>
    <cellStyle name="Comma 999" xfId="17099"/>
    <cellStyle name="Comma 999 2" xfId="17100"/>
    <cellStyle name="Comma 999 3" xfId="17101"/>
    <cellStyle name="comma zerodec" xfId="673"/>
    <cellStyle name="comma zerodec 2" xfId="2943"/>
    <cellStyle name="comma zerodec 3" xfId="17102"/>
    <cellStyle name="Comma_Dự toán chương trình khuyến nông 2" xfId="674"/>
    <cellStyle name="Comma0" xfId="675"/>
    <cellStyle name="Comma0 - Modelo1" xfId="17103"/>
    <cellStyle name="Comma0 - Style1" xfId="17104"/>
    <cellStyle name="Comma0 10" xfId="17105"/>
    <cellStyle name="Comma0 11" xfId="17106"/>
    <cellStyle name="Comma0 12" xfId="17107"/>
    <cellStyle name="Comma0 13" xfId="17108"/>
    <cellStyle name="Comma0 14" xfId="17109"/>
    <cellStyle name="Comma0 15" xfId="17110"/>
    <cellStyle name="Comma0 16" xfId="17111"/>
    <cellStyle name="Comma0 17" xfId="17112"/>
    <cellStyle name="Comma0 18" xfId="17113"/>
    <cellStyle name="Comma0 19" xfId="17114"/>
    <cellStyle name="Comma0 2" xfId="676"/>
    <cellStyle name="Comma0 2 2" xfId="17115"/>
    <cellStyle name="Comma0 20" xfId="17116"/>
    <cellStyle name="Comma0 21" xfId="17117"/>
    <cellStyle name="Comma0 22" xfId="17118"/>
    <cellStyle name="Comma0 23" xfId="17119"/>
    <cellStyle name="Comma0 24" xfId="17120"/>
    <cellStyle name="Comma0 25" xfId="17121"/>
    <cellStyle name="Comma0 26" xfId="17122"/>
    <cellStyle name="Comma0 27" xfId="17123"/>
    <cellStyle name="Comma0 28" xfId="17124"/>
    <cellStyle name="Comma0 29" xfId="17125"/>
    <cellStyle name="Comma0 3" xfId="17126"/>
    <cellStyle name="Comma0 30" xfId="17127"/>
    <cellStyle name="Comma0 31" xfId="17128"/>
    <cellStyle name="Comma0 32" xfId="17129"/>
    <cellStyle name="Comma0 33" xfId="17130"/>
    <cellStyle name="Comma0 34" xfId="17131"/>
    <cellStyle name="Comma0 35" xfId="17132"/>
    <cellStyle name="Comma0 36" xfId="17133"/>
    <cellStyle name="Comma0 37" xfId="17134"/>
    <cellStyle name="Comma0 38" xfId="17135"/>
    <cellStyle name="Comma0 39" xfId="17136"/>
    <cellStyle name="Comma0 4" xfId="17137"/>
    <cellStyle name="Comma0 40" xfId="17138"/>
    <cellStyle name="Comma0 5" xfId="17139"/>
    <cellStyle name="Comma0 6" xfId="17140"/>
    <cellStyle name="Comma0 7" xfId="17141"/>
    <cellStyle name="Comma0 8" xfId="17142"/>
    <cellStyle name="Comma0 9" xfId="17143"/>
    <cellStyle name="Comma1 - Modelo2" xfId="17144"/>
    <cellStyle name="Comma1 - Style2" xfId="17145"/>
    <cellStyle name="Command" xfId="677"/>
    <cellStyle name="Command 10" xfId="17146"/>
    <cellStyle name="Command 11" xfId="17147"/>
    <cellStyle name="Command 12" xfId="17148"/>
    <cellStyle name="Command 13" xfId="17149"/>
    <cellStyle name="Command 14" xfId="17150"/>
    <cellStyle name="Command 15" xfId="17151"/>
    <cellStyle name="Command 16" xfId="17152"/>
    <cellStyle name="Command 17" xfId="17153"/>
    <cellStyle name="Command 18" xfId="17154"/>
    <cellStyle name="Command 19" xfId="17155"/>
    <cellStyle name="Command 2" xfId="17156"/>
    <cellStyle name="Command 20" xfId="17157"/>
    <cellStyle name="Command 21" xfId="17158"/>
    <cellStyle name="Command 22" xfId="17159"/>
    <cellStyle name="Command 23" xfId="17160"/>
    <cellStyle name="Command 24" xfId="17161"/>
    <cellStyle name="Command 25" xfId="17162"/>
    <cellStyle name="Command 26" xfId="17163"/>
    <cellStyle name="Command 27" xfId="17164"/>
    <cellStyle name="Command 28" xfId="17165"/>
    <cellStyle name="Command 29" xfId="17166"/>
    <cellStyle name="Command 3" xfId="17167"/>
    <cellStyle name="Command 30" xfId="17168"/>
    <cellStyle name="Command 31" xfId="17169"/>
    <cellStyle name="Command 32" xfId="17170"/>
    <cellStyle name="Command 33" xfId="17171"/>
    <cellStyle name="Command 34" xfId="17172"/>
    <cellStyle name="Command 35" xfId="17173"/>
    <cellStyle name="Command 36" xfId="17174"/>
    <cellStyle name="Command 4" xfId="17175"/>
    <cellStyle name="Command 5" xfId="17176"/>
    <cellStyle name="Command 6" xfId="17177"/>
    <cellStyle name="Command 7" xfId="17178"/>
    <cellStyle name="Command 8" xfId="17179"/>
    <cellStyle name="Command 9" xfId="17180"/>
    <cellStyle name="Company Name" xfId="17181"/>
    <cellStyle name="cong" xfId="678"/>
    <cellStyle name="cong 2" xfId="17182"/>
    <cellStyle name="Copied" xfId="679"/>
    <cellStyle name="Copied 2" xfId="17183"/>
    <cellStyle name="Co聭ma_Sheet1" xfId="17184"/>
    <cellStyle name="CR Comma" xfId="17185"/>
    <cellStyle name="CR Currency" xfId="17186"/>
    <cellStyle name="Credit" xfId="17187"/>
    <cellStyle name="Credit subtotal" xfId="17188"/>
    <cellStyle name="Credit Total" xfId="17189"/>
    <cellStyle name="Cࡵrrency_Sheet1_PRODUCTĠ" xfId="680"/>
    <cellStyle name="_x0001_CS_x0006_RMO[" xfId="2944"/>
    <cellStyle name="_x0001_CS_x0006_RMO[?0?]?_?0?0?" xfId="2945"/>
    <cellStyle name="_x0001_CS_x0006_RMO_" xfId="17190"/>
    <cellStyle name="CT1" xfId="681"/>
    <cellStyle name="CT1 2" xfId="3220"/>
    <cellStyle name="CT2" xfId="682"/>
    <cellStyle name="CT2 2" xfId="3221"/>
    <cellStyle name="CT4" xfId="683"/>
    <cellStyle name="CT4 2" xfId="3222"/>
    <cellStyle name="CT5" xfId="684"/>
    <cellStyle name="CT5 2" xfId="3223"/>
    <cellStyle name="ct7" xfId="685"/>
    <cellStyle name="ct7 2" xfId="3224"/>
    <cellStyle name="ct8" xfId="686"/>
    <cellStyle name="ct8 2" xfId="3225"/>
    <cellStyle name="cth1" xfId="687"/>
    <cellStyle name="cth1 2" xfId="3226"/>
    <cellStyle name="Cthuc" xfId="688"/>
    <cellStyle name="Cthuc 2" xfId="17191"/>
    <cellStyle name="Cthuc1" xfId="689"/>
    <cellStyle name="Cthuc1 2" xfId="17192"/>
    <cellStyle name="CUOC" xfId="17298"/>
    <cellStyle name="Curråncy [0]_FCST_RESULTS" xfId="17193"/>
    <cellStyle name="Currency %" xfId="17194"/>
    <cellStyle name="Currency % 10" xfId="17195"/>
    <cellStyle name="Currency % 11" xfId="17196"/>
    <cellStyle name="Currency % 12" xfId="17197"/>
    <cellStyle name="Currency % 13" xfId="17198"/>
    <cellStyle name="Currency % 14" xfId="17199"/>
    <cellStyle name="Currency % 15" xfId="17200"/>
    <cellStyle name="Currency % 2" xfId="17201"/>
    <cellStyle name="Currency % 3" xfId="17202"/>
    <cellStyle name="Currency % 4" xfId="17203"/>
    <cellStyle name="Currency % 5" xfId="17204"/>
    <cellStyle name="Currency % 6" xfId="17205"/>
    <cellStyle name="Currency % 7" xfId="17206"/>
    <cellStyle name="Currency % 8" xfId="17207"/>
    <cellStyle name="Currency % 9" xfId="17208"/>
    <cellStyle name="Currency %_05-12  KH trung han 2016-2020 - Liem Thinh edited" xfId="17209"/>
    <cellStyle name="Currency [0]ßmud plant bolted_RESULTS" xfId="17210"/>
    <cellStyle name="Currency [00]" xfId="690"/>
    <cellStyle name="Currency [00] 10" xfId="17211"/>
    <cellStyle name="Currency [00] 11" xfId="17212"/>
    <cellStyle name="Currency [00] 12" xfId="17213"/>
    <cellStyle name="Currency [00] 13" xfId="17214"/>
    <cellStyle name="Currency [00] 14" xfId="17215"/>
    <cellStyle name="Currency [00] 15" xfId="17216"/>
    <cellStyle name="Currency [00] 16" xfId="17217"/>
    <cellStyle name="Currency [00] 2" xfId="17218"/>
    <cellStyle name="Currency [00] 3" xfId="17219"/>
    <cellStyle name="Currency [00] 4" xfId="17220"/>
    <cellStyle name="Currency [00] 5" xfId="17221"/>
    <cellStyle name="Currency [00] 6" xfId="17222"/>
    <cellStyle name="Currency [00] 7" xfId="17223"/>
    <cellStyle name="Currency [00] 8" xfId="17224"/>
    <cellStyle name="Currency [00] 9" xfId="17225"/>
    <cellStyle name="Currency 0.0" xfId="17226"/>
    <cellStyle name="Currency 0.0%" xfId="17231"/>
    <cellStyle name="Currency 0.0_05-12  KH trung han 2016-2020 - Liem Thinh edited" xfId="17232"/>
    <cellStyle name="Currency 0.00" xfId="17233"/>
    <cellStyle name="Currency 0.00%" xfId="17234"/>
    <cellStyle name="Currency 0.00_05-12  KH trung han 2016-2020 - Liem Thinh edited" xfId="17235"/>
    <cellStyle name="Currency 10" xfId="17236"/>
    <cellStyle name="Currency 11" xfId="17237"/>
    <cellStyle name="Currency 12" xfId="17238"/>
    <cellStyle name="Currency 13" xfId="17239"/>
    <cellStyle name="Currency 14" xfId="17240"/>
    <cellStyle name="Currency 15" xfId="17241"/>
    <cellStyle name="Currency 16" xfId="17242"/>
    <cellStyle name="Currency 17" xfId="17243"/>
    <cellStyle name="Currency 18" xfId="17244"/>
    <cellStyle name="Currency 19" xfId="17245"/>
    <cellStyle name="Currency 2" xfId="691"/>
    <cellStyle name="Currency 2 2" xfId="17246"/>
    <cellStyle name="Currency 2 3" xfId="17247"/>
    <cellStyle name="Currency 2 4" xfId="17248"/>
    <cellStyle name="Currency 20" xfId="17249"/>
    <cellStyle name="Currency 21" xfId="17250"/>
    <cellStyle name="Currency 22" xfId="17251"/>
    <cellStyle name="Currency 23" xfId="17252"/>
    <cellStyle name="Currency 24" xfId="17253"/>
    <cellStyle name="Currency 25" xfId="17254"/>
    <cellStyle name="Currency 26" xfId="17255"/>
    <cellStyle name="Currency 3" xfId="3209"/>
    <cellStyle name="Currency 3 2" xfId="3274"/>
    <cellStyle name="Currency 4" xfId="17256"/>
    <cellStyle name="Currency 5" xfId="17257"/>
    <cellStyle name="Currency 6" xfId="17258"/>
    <cellStyle name="Currency 7" xfId="17259"/>
    <cellStyle name="Currency 8" xfId="17260"/>
    <cellStyle name="Currency 9" xfId="17261"/>
    <cellStyle name="Currency![0]_FCSt (2)" xfId="17262"/>
    <cellStyle name="Currency0" xfId="692"/>
    <cellStyle name="Currency0 2" xfId="693"/>
    <cellStyle name="Currency0 3" xfId="694"/>
    <cellStyle name="Currency1" xfId="695"/>
    <cellStyle name="Currency1 2" xfId="2946"/>
    <cellStyle name="Currency1 3" xfId="17263"/>
    <cellStyle name="d" xfId="696"/>
    <cellStyle name="d 2" xfId="17264"/>
    <cellStyle name="d%" xfId="697"/>
    <cellStyle name="d% 2" xfId="3227"/>
    <cellStyle name="D1" xfId="698"/>
    <cellStyle name="D1 10" xfId="17265"/>
    <cellStyle name="D1 2" xfId="2947"/>
    <cellStyle name="D1 3" xfId="17266"/>
    <cellStyle name="D1 4" xfId="17267"/>
    <cellStyle name="D1 5" xfId="17268"/>
    <cellStyle name="D1 6" xfId="17269"/>
    <cellStyle name="D1 7" xfId="17270"/>
    <cellStyle name="D1 8" xfId="17271"/>
    <cellStyle name="D1 9" xfId="17272"/>
    <cellStyle name="Date" xfId="699"/>
    <cellStyle name="Date 2" xfId="700"/>
    <cellStyle name="Date Short" xfId="701"/>
    <cellStyle name="Date Short 2" xfId="17273"/>
    <cellStyle name="Date Short 3" xfId="17274"/>
    <cellStyle name="Date_Book1" xfId="702"/>
    <cellStyle name="Dấu phảy 2" xfId="17275"/>
    <cellStyle name="Dấu phẩy 2" xfId="17317"/>
    <cellStyle name="Dấu phẩy 4" xfId="17318"/>
    <cellStyle name="Đầu ra" xfId="17276"/>
    <cellStyle name="Đầu vào" xfId="17277"/>
    <cellStyle name="DAUDE" xfId="703"/>
    <cellStyle name="DAUDE 2" xfId="17278"/>
    <cellStyle name="Đề mục 1" xfId="17279"/>
    <cellStyle name="Đề mục 2" xfId="17280"/>
    <cellStyle name="Đề mục 3" xfId="17281"/>
    <cellStyle name="Đề mục 4" xfId="17282"/>
    <cellStyle name="DELTA" xfId="17283"/>
    <cellStyle name="Detail1" xfId="2948"/>
    <cellStyle name="Dezimal [0]_22002151167317Diagrammanpower" xfId="17284"/>
    <cellStyle name="Dezimal_22002151167317Diagrammanpower" xfId="17290"/>
    <cellStyle name="Dg" xfId="704"/>
    <cellStyle name="Dgia" xfId="705"/>
    <cellStyle name="Dgia 2" xfId="2305"/>
    <cellStyle name="_x0001_dÏÈ¹ " xfId="2949"/>
    <cellStyle name="_x0001_dÏÈ¹ ?[?0?" xfId="2950"/>
    <cellStyle name="_x0001_dÏÈ¹_" xfId="2951"/>
    <cellStyle name="dm" xfId="2952"/>
    <cellStyle name="Dollar (zero dec)" xfId="706"/>
    <cellStyle name="Dollar (zero dec) 2" xfId="2953"/>
    <cellStyle name="Don gia" xfId="707"/>
    <cellStyle name="Don gia 2" xfId="2306"/>
    <cellStyle name="Dziesi?tny [0]_Invoices2001Slovakia" xfId="708"/>
    <cellStyle name="Dziesi?tny_Invoices2001Slovakia" xfId="709"/>
    <cellStyle name="Dziesietny [0]_Invoices2001Slovakia" xfId="710"/>
    <cellStyle name="Dziesiętny [0]_Invoices2001Slovakia" xfId="711"/>
    <cellStyle name="Dziesietny [0]_Invoices2001Slovakia 2" xfId="3228"/>
    <cellStyle name="Dziesiętny [0]_Invoices2001Slovakia 2" xfId="3229"/>
    <cellStyle name="Dziesietny [0]_Invoices2001Slovakia 3" xfId="3230"/>
    <cellStyle name="Dziesiętny [0]_Invoices2001Slovakia 3" xfId="3231"/>
    <cellStyle name="Dziesietny [0]_Invoices2001Slovakia_01_Nha so 1_Dien" xfId="712"/>
    <cellStyle name="Dziesiętny [0]_Invoices2001Slovakia_01_Nha so 1_Dien" xfId="713"/>
    <cellStyle name="Dziesietny [0]_Invoices2001Slovakia_10_Nha so 10_Dien1" xfId="714"/>
    <cellStyle name="Dziesiętny [0]_Invoices2001Slovakia_10_Nha so 10_Dien1" xfId="715"/>
    <cellStyle name="Dziesietny [0]_Invoices2001Slovakia_Bieu so 7" xfId="716"/>
    <cellStyle name="Dziesiętny [0]_Invoices2001Slovakia_Book1" xfId="717"/>
    <cellStyle name="Dziesietny [0]_Invoices2001Slovakia_Book1_1" xfId="718"/>
    <cellStyle name="Dziesiętny [0]_Invoices2001Slovakia_Book1_1" xfId="719"/>
    <cellStyle name="Dziesietny [0]_Invoices2001Slovakia_Book1_1_Book1" xfId="720"/>
    <cellStyle name="Dziesiętny [0]_Invoices2001Slovakia_Book1_1_Book1" xfId="721"/>
    <cellStyle name="Dziesietny [0]_Invoices2001Slovakia_Book1_2" xfId="722"/>
    <cellStyle name="Dziesiętny [0]_Invoices2001Slovakia_Book1_2" xfId="723"/>
    <cellStyle name="Dziesietny [0]_Invoices2001Slovakia_Book1_Bieu so 7" xfId="724"/>
    <cellStyle name="Dziesiętny [0]_Invoices2001Slovakia_Book1_Bieu so 7" xfId="725"/>
    <cellStyle name="Dziesietny [0]_Invoices2001Slovakia_Book1_Chitiet" xfId="726"/>
    <cellStyle name="Dziesiętny [0]_Invoices2001Slovakia_Book1_Chitiet" xfId="727"/>
    <cellStyle name="Dziesietny [0]_Invoices2001Slovakia_Book1_DK 2012" xfId="728"/>
    <cellStyle name="Dziesiętny [0]_Invoices2001Slovakia_Book1_DK 2012" xfId="729"/>
    <cellStyle name="Dziesietny [0]_Invoices2001Slovakia_Book1_Du kien ke hoach nguon von can doi ngan sach ngay (25.8.2012)" xfId="730"/>
    <cellStyle name="Dziesiętny [0]_Invoices2001Slovakia_Book1_Du kien ke hoach nguon von can doi ngan sach ngay (25.8.2012)" xfId="731"/>
    <cellStyle name="Dziesietny [0]_Invoices2001Slovakia_Book1_Du kien KH TPCP 2013" xfId="732"/>
    <cellStyle name="Dziesiętny [0]_Invoices2001Slovakia_Book1_Du kien KH TPCP 2013" xfId="733"/>
    <cellStyle name="Dziesietny [0]_Invoices2001Slovakia_Book1_NC" xfId="734"/>
    <cellStyle name="Dziesiętny [0]_Invoices2001Slovakia_Book1_NC" xfId="735"/>
    <cellStyle name="Dziesietny [0]_Invoices2001Slovakia_Book1_Nhu cau von ung truoc 2011 Tha h Hoa + Nge An gui TW" xfId="736"/>
    <cellStyle name="Dziesiętny [0]_Invoices2001Slovakia_Book1_Nhu cau von ung truoc 2011 Tha h Hoa + Nge An gui TW" xfId="737"/>
    <cellStyle name="Dziesietny [0]_Invoices2001Slovakia_Book1_Tong hop Cac tuyen(9-1-06)" xfId="738"/>
    <cellStyle name="Dziesiętny [0]_Invoices2001Slovakia_Book1_Tong hop Cac tuyen(9-1-06)" xfId="739"/>
    <cellStyle name="Dziesietny [0]_Invoices2001Slovakia_Book1_Tong hop nhu cau von den 30.9.2011 (Bieu tong hop)" xfId="740"/>
    <cellStyle name="Dziesiętny [0]_Invoices2001Slovakia_Book1_Tong hop nhu cau von den 30.9.2011 (Bieu tong hop)" xfId="741"/>
    <cellStyle name="Dziesietny [0]_Invoices2001Slovakia_Book1_ung truoc 2011 NSTW Thanh Hoa + Nge An gui Thu 12-5" xfId="742"/>
    <cellStyle name="Dziesiętny [0]_Invoices2001Slovakia_Book1_ung truoc 2011 NSTW Thanh Hoa + Nge An gui Thu 12-5" xfId="743"/>
    <cellStyle name="Dziesietny [0]_Invoices2001Slovakia_Chitiet" xfId="744"/>
    <cellStyle name="Dziesiętny [0]_Invoices2001Slovakia_Nhµ ®Ó xe" xfId="745"/>
    <cellStyle name="Dziesietny [0]_Invoices2001Slovakia_Nha bao ve(28-7-05)" xfId="746"/>
    <cellStyle name="Dziesiętny [0]_Invoices2001Slovakia_Nha bao ve(28-7-05)" xfId="747"/>
    <cellStyle name="Dziesietny [0]_Invoices2001Slovakia_NHA de xe nguyen du" xfId="748"/>
    <cellStyle name="Dziesiętny [0]_Invoices2001Slovakia_NHA de xe nguyen du" xfId="749"/>
    <cellStyle name="Dziesietny [0]_Invoices2001Slovakia_Nhalamviec VTC(25-1-05)" xfId="750"/>
    <cellStyle name="Dziesiętny [0]_Invoices2001Slovakia_Nhalamviec VTC(25-1-05)" xfId="751"/>
    <cellStyle name="Dziesietny [0]_Invoices2001Slovakia_Nhu cau von ung truoc 2011 Tha h Hoa + Nge An gui TW" xfId="752"/>
    <cellStyle name="Dziesiętny [0]_Invoices2001Slovakia_TDT KHANH HOA" xfId="753"/>
    <cellStyle name="Dziesietny [0]_Invoices2001Slovakia_TDT KHANH HOA_Tong hop Cac tuyen(9-1-06)" xfId="754"/>
    <cellStyle name="Dziesiętny [0]_Invoices2001Slovakia_TDT KHANH HOA_Tong hop Cac tuyen(9-1-06)" xfId="755"/>
    <cellStyle name="Dziesietny [0]_Invoices2001Slovakia_TDT quangngai" xfId="756"/>
    <cellStyle name="Dziesiętny [0]_Invoices2001Slovakia_TDT quangngai" xfId="757"/>
    <cellStyle name="Dziesietny [0]_Invoices2001Slovakia_TMDT(10-5-06)" xfId="758"/>
    <cellStyle name="Dziesietny_Invoices2001Slovakia" xfId="759"/>
    <cellStyle name="Dziesiętny_Invoices2001Slovakia" xfId="760"/>
    <cellStyle name="Dziesietny_Invoices2001Slovakia 2" xfId="3232"/>
    <cellStyle name="Dziesiętny_Invoices2001Slovakia 2" xfId="3233"/>
    <cellStyle name="Dziesietny_Invoices2001Slovakia 3" xfId="3234"/>
    <cellStyle name="Dziesiętny_Invoices2001Slovakia 3" xfId="3235"/>
    <cellStyle name="Dziesietny_Invoices2001Slovakia_01_Nha so 1_Dien" xfId="761"/>
    <cellStyle name="Dziesiętny_Invoices2001Slovakia_01_Nha so 1_Dien" xfId="762"/>
    <cellStyle name="Dziesietny_Invoices2001Slovakia_10_Nha so 10_Dien1" xfId="763"/>
    <cellStyle name="Dziesiętny_Invoices2001Slovakia_10_Nha so 10_Dien1" xfId="764"/>
    <cellStyle name="Dziesietny_Invoices2001Slovakia_Bieu so 7" xfId="765"/>
    <cellStyle name="Dziesiętny_Invoices2001Slovakia_Book1" xfId="766"/>
    <cellStyle name="Dziesietny_Invoices2001Slovakia_Book1_1" xfId="767"/>
    <cellStyle name="Dziesiętny_Invoices2001Slovakia_Book1_1" xfId="768"/>
    <cellStyle name="Dziesietny_Invoices2001Slovakia_Book1_1_Book1" xfId="769"/>
    <cellStyle name="Dziesiętny_Invoices2001Slovakia_Book1_1_Book1" xfId="770"/>
    <cellStyle name="Dziesietny_Invoices2001Slovakia_Book1_2" xfId="771"/>
    <cellStyle name="Dziesiętny_Invoices2001Slovakia_Book1_2" xfId="772"/>
    <cellStyle name="Dziesietny_Invoices2001Slovakia_Book1_Bieu so 7" xfId="773"/>
    <cellStyle name="Dziesiętny_Invoices2001Slovakia_Book1_Bieu so 7" xfId="774"/>
    <cellStyle name="Dziesietny_Invoices2001Slovakia_Book1_Chitiet" xfId="775"/>
    <cellStyle name="Dziesiętny_Invoices2001Slovakia_Book1_Chitiet" xfId="776"/>
    <cellStyle name="Dziesietny_Invoices2001Slovakia_Book1_DK 2012" xfId="777"/>
    <cellStyle name="Dziesiętny_Invoices2001Slovakia_Book1_DK 2012" xfId="778"/>
    <cellStyle name="Dziesietny_Invoices2001Slovakia_Book1_Du kien ke hoach nguon von can doi ngan sach ngay (25.8.2012)" xfId="779"/>
    <cellStyle name="Dziesiętny_Invoices2001Slovakia_Book1_Du kien ke hoach nguon von can doi ngan sach ngay (25.8.2012)" xfId="780"/>
    <cellStyle name="Dziesietny_Invoices2001Slovakia_Book1_Du kien KH TPCP 2013" xfId="781"/>
    <cellStyle name="Dziesiętny_Invoices2001Slovakia_Book1_Du kien KH TPCP 2013" xfId="782"/>
    <cellStyle name="Dziesietny_Invoices2001Slovakia_Book1_NC" xfId="783"/>
    <cellStyle name="Dziesiętny_Invoices2001Slovakia_Book1_NC" xfId="784"/>
    <cellStyle name="Dziesietny_Invoices2001Slovakia_Book1_Nhu cau von ung truoc 2011 Tha h Hoa + Nge An gui TW" xfId="785"/>
    <cellStyle name="Dziesiętny_Invoices2001Slovakia_Book1_Nhu cau von ung truoc 2011 Tha h Hoa + Nge An gui TW" xfId="786"/>
    <cellStyle name="Dziesietny_Invoices2001Slovakia_Book1_Tong hop Cac tuyen(9-1-06)" xfId="787"/>
    <cellStyle name="Dziesiętny_Invoices2001Slovakia_Book1_Tong hop Cac tuyen(9-1-06)" xfId="788"/>
    <cellStyle name="Dziesietny_Invoices2001Slovakia_Book1_Tong hop nhu cau von den 30.9.2011 (Bieu tong hop)" xfId="789"/>
    <cellStyle name="Dziesiętny_Invoices2001Slovakia_Book1_Tong hop nhu cau von den 30.9.2011 (Bieu tong hop)" xfId="790"/>
    <cellStyle name="Dziesietny_Invoices2001Slovakia_Book1_ung truoc 2011 NSTW Thanh Hoa + Nge An gui Thu 12-5" xfId="791"/>
    <cellStyle name="Dziesiętny_Invoices2001Slovakia_Book1_ung truoc 2011 NSTW Thanh Hoa + Nge An gui Thu 12-5" xfId="792"/>
    <cellStyle name="Dziesietny_Invoices2001Slovakia_Chitiet" xfId="793"/>
    <cellStyle name="Dziesiętny_Invoices2001Slovakia_Nhµ ®Ó xe" xfId="794"/>
    <cellStyle name="Dziesietny_Invoices2001Slovakia_Nha bao ve(28-7-05)" xfId="795"/>
    <cellStyle name="Dziesiętny_Invoices2001Slovakia_Nha bao ve(28-7-05)" xfId="796"/>
    <cellStyle name="Dziesietny_Invoices2001Slovakia_NHA de xe nguyen du" xfId="797"/>
    <cellStyle name="Dziesiętny_Invoices2001Slovakia_NHA de xe nguyen du" xfId="798"/>
    <cellStyle name="Dziesietny_Invoices2001Slovakia_Nhalamviec VTC(25-1-05)" xfId="799"/>
    <cellStyle name="Dziesiętny_Invoices2001Slovakia_Nhalamviec VTC(25-1-05)" xfId="800"/>
    <cellStyle name="Dziesietny_Invoices2001Slovakia_Nhu cau von ung truoc 2011 Tha h Hoa + Nge An gui TW" xfId="801"/>
    <cellStyle name="Dziesiętny_Invoices2001Slovakia_TDT KHANH HOA" xfId="802"/>
    <cellStyle name="Dziesietny_Invoices2001Slovakia_TDT KHANH HOA_Tong hop Cac tuyen(9-1-06)" xfId="803"/>
    <cellStyle name="Dziesiętny_Invoices2001Slovakia_TDT KHANH HOA_Tong hop Cac tuyen(9-1-06)" xfId="804"/>
    <cellStyle name="Dziesietny_Invoices2001Slovakia_TDT quangngai" xfId="805"/>
    <cellStyle name="Dziesiętny_Invoices2001Slovakia_TDT quangngai" xfId="806"/>
    <cellStyle name="Dziesietny_Invoices2001Slovakia_TMDT(10-5-06)" xfId="807"/>
    <cellStyle name="e" xfId="808"/>
    <cellStyle name="e_Book1" xfId="2954"/>
    <cellStyle name="Eingabe" xfId="809"/>
    <cellStyle name="Enter Currency (0)" xfId="810"/>
    <cellStyle name="Enter Currency (0) 2" xfId="3236"/>
    <cellStyle name="Enter Currency (2)" xfId="811"/>
    <cellStyle name="Enter Units (0)" xfId="812"/>
    <cellStyle name="Enter Units (1)" xfId="813"/>
    <cellStyle name="Enter Units (2)" xfId="814"/>
    <cellStyle name="Entered" xfId="815"/>
    <cellStyle name="Ergebnis" xfId="816"/>
    <cellStyle name="Erklärender Text" xfId="817"/>
    <cellStyle name="Euro" xfId="818"/>
    <cellStyle name="Euro 2" xfId="2955"/>
    <cellStyle name="Excel Built-in Normal" xfId="3207"/>
    <cellStyle name="Explanatory Text 2" xfId="819"/>
    <cellStyle name="Explanatory Text 2 2" xfId="2956"/>
    <cellStyle name="f" xfId="820"/>
    <cellStyle name="f_Book1" xfId="2957"/>
    <cellStyle name="Fixed" xfId="821"/>
    <cellStyle name="Fixed 2" xfId="822"/>
    <cellStyle name="Font Britannic16" xfId="823"/>
    <cellStyle name="Font Britannic18" xfId="824"/>
    <cellStyle name="Font CenturyCond 18" xfId="825"/>
    <cellStyle name="Font Cond20" xfId="826"/>
    <cellStyle name="Font LucidaSans16" xfId="827"/>
    <cellStyle name="Font NewCenturyCond18" xfId="828"/>
    <cellStyle name="Font Ottawa16" xfId="829"/>
    <cellStyle name="gia" xfId="830"/>
    <cellStyle name="GIA-MOI" xfId="831"/>
    <cellStyle name="Good 2" xfId="832"/>
    <cellStyle name="Good 2 2" xfId="833"/>
    <cellStyle name="Grey" xfId="834"/>
    <cellStyle name="Grey 2" xfId="2958"/>
    <cellStyle name="Group" xfId="835"/>
    <cellStyle name="Gut" xfId="836"/>
    <cellStyle name="H" xfId="837"/>
    <cellStyle name="ha" xfId="838"/>
    <cellStyle name="HAI" xfId="839"/>
    <cellStyle name="Head 1" xfId="840"/>
    <cellStyle name="HEADER" xfId="841"/>
    <cellStyle name="HEADER 2" xfId="2959"/>
    <cellStyle name="Header1" xfId="842"/>
    <cellStyle name="Header2" xfId="843"/>
    <cellStyle name="Header2 2" xfId="844"/>
    <cellStyle name="Heading 1 2" xfId="845"/>
    <cellStyle name="Heading 1 2 2" xfId="2960"/>
    <cellStyle name="Heading 2 2" xfId="846"/>
    <cellStyle name="Heading 2 2 2" xfId="2961"/>
    <cellStyle name="Heading 3 2" xfId="847"/>
    <cellStyle name="Heading 3 2 2" xfId="2962"/>
    <cellStyle name="Heading 4 2" xfId="848"/>
    <cellStyle name="Heading 4 2 2" xfId="2963"/>
    <cellStyle name="Heading1" xfId="849"/>
    <cellStyle name="Heading1 1" xfId="2964"/>
    <cellStyle name="Heading1 2" xfId="3237"/>
    <cellStyle name="HEADING1_Book1" xfId="2965"/>
    <cellStyle name="Heading2" xfId="850"/>
    <cellStyle name="Heading2 2" xfId="3238"/>
    <cellStyle name="Heading3" xfId="851"/>
    <cellStyle name="HEADINGS" xfId="852"/>
    <cellStyle name="HEADINGSTOP" xfId="853"/>
    <cellStyle name="headoption" xfId="854"/>
    <cellStyle name="headoption 2" xfId="2966"/>
    <cellStyle name="Hoa-Scholl" xfId="855"/>
    <cellStyle name="Hoa-Scholl 2" xfId="856"/>
    <cellStyle name="HUY" xfId="857"/>
    <cellStyle name="Hyperlink 2" xfId="2967"/>
    <cellStyle name="Hyperlink 2 2" xfId="3264"/>
    <cellStyle name="i phÝ kh¸c_B¶ng 2" xfId="858"/>
    <cellStyle name="I.3" xfId="859"/>
    <cellStyle name="i·0" xfId="860"/>
    <cellStyle name="i·0 2" xfId="2968"/>
    <cellStyle name="_x0001_í½?" xfId="2969"/>
    <cellStyle name="_x0001_í½??_?B?O?" xfId="2970"/>
    <cellStyle name="ï-¾È»ê_BiÓu TB" xfId="861"/>
    <cellStyle name="_x0001_íå_x001b_ô " xfId="2971"/>
    <cellStyle name="_x0001_íå_x001b_ô ?[?0?.?0?0?]?_? ?A" xfId="2972"/>
    <cellStyle name="_x0001_íå_x001b_ô_" xfId="2973"/>
    <cellStyle name="Input [yellow]" xfId="862"/>
    <cellStyle name="Input [yellow] 2" xfId="863"/>
    <cellStyle name="Input 2" xfId="864"/>
    <cellStyle name="Input 2 2" xfId="865"/>
    <cellStyle name="Input 3" xfId="866"/>
    <cellStyle name="Input 4" xfId="867"/>
    <cellStyle name="Input 5" xfId="868"/>
    <cellStyle name="Input 6" xfId="869"/>
    <cellStyle name="k_TONG HOP KINH PHI" xfId="870"/>
    <cellStyle name="k_TONG HOP KINH PHI?_x000f_Hyperlink_ÿÿÿÿÿ?b_x0011_Hyperlink_ÿÿÿÿÿ_1?b_x0011_Hyperlink_ÿÿÿÿÿ_2?b_x000c_Normal_®.d©y?_x000c_Normal_®Ò_x000d_Normal" xfId="2974"/>
    <cellStyle name="k_TONG HOP KINH PHI_PB1 -  Hop truc tinh uy" xfId="2307"/>
    <cellStyle name="k_TONG HOP KINH PHI_Phu luc so 2 - NSTW  - Phuong an tinh toan theo huong dan cua Bo (khong bao gom bat thuong)" xfId="2308"/>
    <cellStyle name="k_TONG HOP KINH PHI_PL 3 - Hop truc tinh uy" xfId="2309"/>
    <cellStyle name="k_TONG HOP KINH PHI_PL3" xfId="871"/>
    <cellStyle name="k_TONG HOP KINH PHI_PL4 - Hop truc tinh uy" xfId="2310"/>
    <cellStyle name="k_ÿÿÿÿÿ" xfId="872"/>
    <cellStyle name="k_ÿÿÿÿÿ?b_x0011_Hyperlink_ÿÿÿÿÿ_1?b_x0011_Hyperlink_ÿÿÿÿÿ_2?b_x000c_Normal_®.d©y?_x000c_Normal_®Ò_x000d_Normal_123569?b_x000f_Normal_5HUYIC~1?_x0011_No" xfId="2975"/>
    <cellStyle name="k_ÿÿÿÿÿ_1" xfId="873"/>
    <cellStyle name="k_ÿÿÿÿÿ_1?b_x0011_Hyperlink_ÿÿÿÿÿ_2?b_x000c_Normal_®.d©y?_x000c_Normal_®Ò_x000d_Normal_123569?b_x000f_Normal_5HUYIC~1?_x0011_Normal_903DK-2001?_x000c_" xfId="2976"/>
    <cellStyle name="k_ÿÿÿÿÿ_2" xfId="874"/>
    <cellStyle name="k_ÿÿÿÿÿ_2?b_x000c_Normal_®.d©y?_x000c_Normal_®Ò_x000d_Normal_123569?b_x000f_Normal_5HUYIC~1?_x0011_Normal_903DK-2001?_x000c_Normal_AD_x000b_Normal_Ado" xfId="2977"/>
    <cellStyle name="k_ÿÿÿÿÿ_2_PB1 -  Hop truc tinh uy" xfId="2311"/>
    <cellStyle name="k_ÿÿÿÿÿ_2_Phu luc so 2 - NSTW  - Phuong an tinh toan theo huong dan cua Bo (khong bao gom bat thuong)" xfId="2312"/>
    <cellStyle name="k_ÿÿÿÿÿ_2_PL 3 - Hop truc tinh uy" xfId="2313"/>
    <cellStyle name="k_ÿÿÿÿÿ_2_PL3" xfId="875"/>
    <cellStyle name="k_ÿÿÿÿÿ_2_PL4 - Hop truc tinh uy" xfId="2314"/>
    <cellStyle name="k_ÿÿÿÿÿ_PB1 -  Hop truc tinh uy" xfId="2315"/>
    <cellStyle name="k_ÿÿÿÿÿ_Phu luc so 2 - NSTW  - Phuong an tinh toan theo huong dan cua Bo (khong bao gom bat thuong)" xfId="2316"/>
    <cellStyle name="k_ÿÿÿÿÿ_PL 3 - Hop truc tinh uy" xfId="2317"/>
    <cellStyle name="k_ÿÿÿÿÿ_PL3" xfId="876"/>
    <cellStyle name="k_ÿÿÿÿÿ_PL4 - Hop truc tinh uy" xfId="2318"/>
    <cellStyle name="k1" xfId="877"/>
    <cellStyle name="kh¸c_Bang Chi tieu" xfId="878"/>
    <cellStyle name="khanh" xfId="879"/>
    <cellStyle name="khanh 2" xfId="3275"/>
    <cellStyle name="khung" xfId="880"/>
    <cellStyle name="khung 2" xfId="2319"/>
    <cellStyle name="KLBXUNG" xfId="881"/>
    <cellStyle name="Ledger 17 x 11 in" xfId="882"/>
    <cellStyle name="Ledger 17 x 11 in 2" xfId="883"/>
    <cellStyle name="Ledger 17 x 11 in 3" xfId="884"/>
    <cellStyle name="Ledger 17 x 11 in_bieu 1" xfId="885"/>
    <cellStyle name="left" xfId="886"/>
    <cellStyle name="Link Currency (0)" xfId="887"/>
    <cellStyle name="Link Currency (0) 2" xfId="3239"/>
    <cellStyle name="Link Currency (2)" xfId="888"/>
    <cellStyle name="Link Units (0)" xfId="889"/>
    <cellStyle name="Link Units (1)" xfId="890"/>
    <cellStyle name="Link Units (2)" xfId="891"/>
    <cellStyle name="Linked Cell 2" xfId="892"/>
    <cellStyle name="Linked Cell 2 2" xfId="2978"/>
    <cellStyle name="Loai CBDT" xfId="893"/>
    <cellStyle name="Loai CT" xfId="894"/>
    <cellStyle name="Loai GD" xfId="895"/>
    <cellStyle name="luc" xfId="896"/>
    <cellStyle name="luc2" xfId="897"/>
    <cellStyle name="MAU" xfId="898"/>
    <cellStyle name="Migliaia (0)_CALPREZZ" xfId="899"/>
    <cellStyle name="Migliaia_ PESO ELETTR." xfId="900"/>
    <cellStyle name="Millares [0]_Well Timing" xfId="901"/>
    <cellStyle name="Millares_Well Timing" xfId="902"/>
    <cellStyle name="Milliers [0]_      " xfId="903"/>
    <cellStyle name="Milliers_      " xfId="904"/>
    <cellStyle name="Model" xfId="905"/>
    <cellStyle name="Model 2" xfId="2979"/>
    <cellStyle name="moi" xfId="906"/>
    <cellStyle name="moi 2" xfId="907"/>
    <cellStyle name="moi 2 2" xfId="908"/>
    <cellStyle name="moi 2 3" xfId="909"/>
    <cellStyle name="moi 3" xfId="910"/>
    <cellStyle name="moi 4" xfId="911"/>
    <cellStyle name="moi_Thuyet minh Dtoan kinhphi 2018 va 3 nam " xfId="912"/>
    <cellStyle name="Moneda [0]_Well Timing" xfId="913"/>
    <cellStyle name="Moneda_Well Timing" xfId="914"/>
    <cellStyle name="Monétaire [0]_      " xfId="915"/>
    <cellStyle name="Monétaire_      " xfId="916"/>
    <cellStyle name="n" xfId="917"/>
    <cellStyle name="n_Book1" xfId="2980"/>
    <cellStyle name="n1" xfId="918"/>
    <cellStyle name="Neutral 2" xfId="919"/>
    <cellStyle name="Neutral 2 2" xfId="920"/>
    <cellStyle name="New" xfId="921"/>
    <cellStyle name="New Times Roman" xfId="922"/>
    <cellStyle name="New_Biểu ĐM" xfId="923"/>
    <cellStyle name="nga" xfId="924"/>
    <cellStyle name="nga 2" xfId="2320"/>
    <cellStyle name="no dec" xfId="925"/>
    <cellStyle name="no dec 2" xfId="2981"/>
    <cellStyle name="ÑONVÒ" xfId="926"/>
    <cellStyle name="Normal" xfId="0" builtinId="0"/>
    <cellStyle name="Normal - Style1" xfId="927"/>
    <cellStyle name="Normal - Style1 2" xfId="928"/>
    <cellStyle name="Normal - Style1 2 2" xfId="929"/>
    <cellStyle name="Normal - Style1 3" xfId="930"/>
    <cellStyle name="Normal - Style1_Thuyet minh Dtoan kinhphi 2018 va 3 nam " xfId="931"/>
    <cellStyle name="Normal - 유형1" xfId="932"/>
    <cellStyle name="Normal 10" xfId="933"/>
    <cellStyle name="Normal 10 2" xfId="934"/>
    <cellStyle name="Normal 10 2 2" xfId="935"/>
    <cellStyle name="Normal 10 3" xfId="936"/>
    <cellStyle name="Normal 10 4" xfId="937"/>
    <cellStyle name="Normal 10 4 2" xfId="938"/>
    <cellStyle name="Normal 10 5" xfId="939"/>
    <cellStyle name="Normal 10 6" xfId="940"/>
    <cellStyle name="Normal 11" xfId="941"/>
    <cellStyle name="Normal 11 2" xfId="942"/>
    <cellStyle name="Normal 11 2 2" xfId="943"/>
    <cellStyle name="Normal 11 2 3" xfId="3210"/>
    <cellStyle name="Normal 11 3" xfId="944"/>
    <cellStyle name="Normal 11 4" xfId="3205"/>
    <cellStyle name="Normal 119 2" xfId="17312"/>
    <cellStyle name="Normal 12" xfId="945"/>
    <cellStyle name="Normal 12 2" xfId="2982"/>
    <cellStyle name="Normal 12 2 2" xfId="3206"/>
    <cellStyle name="Normal 13" xfId="946"/>
    <cellStyle name="Normal 13 2" xfId="947"/>
    <cellStyle name="Normal 13 2 2" xfId="948"/>
    <cellStyle name="Normal 13 3" xfId="949"/>
    <cellStyle name="Normal 13 3 2" xfId="950"/>
    <cellStyle name="Normal 13 3 2 2" xfId="951"/>
    <cellStyle name="Normal 13 3 3" xfId="952"/>
    <cellStyle name="Normal 13 4" xfId="953"/>
    <cellStyle name="Normal 13 4 2" xfId="954"/>
    <cellStyle name="Normal 13 4 2 2" xfId="955"/>
    <cellStyle name="Normal 13 4 3" xfId="956"/>
    <cellStyle name="Normal 13 5" xfId="957"/>
    <cellStyle name="Normal 13 5 2" xfId="958"/>
    <cellStyle name="Normal 13 5 2 2" xfId="959"/>
    <cellStyle name="Normal 13 5 3" xfId="960"/>
    <cellStyle name="Normal 13 6" xfId="961"/>
    <cellStyle name="Normal 13 6 2" xfId="962"/>
    <cellStyle name="Normal 13 6 2 2" xfId="963"/>
    <cellStyle name="Normal 13 6 3" xfId="964"/>
    <cellStyle name="Normal 13 7" xfId="965"/>
    <cellStyle name="Normal 13 8" xfId="3256"/>
    <cellStyle name="Normal 14" xfId="966"/>
    <cellStyle name="Normal 14 2" xfId="967"/>
    <cellStyle name="Normal 14 3" xfId="2983"/>
    <cellStyle name="Normal 15" xfId="968"/>
    <cellStyle name="Normal 15 2" xfId="969"/>
    <cellStyle name="Normal 15 2 2" xfId="970"/>
    <cellStyle name="Normal 15 3" xfId="971"/>
    <cellStyle name="Normal 15 4" xfId="17295"/>
    <cellStyle name="Normal 16" xfId="972"/>
    <cellStyle name="Normal 16 2" xfId="973"/>
    <cellStyle name="Normal 16 2 2" xfId="974"/>
    <cellStyle name="Normal 16 3" xfId="975"/>
    <cellStyle name="Normal 16 4" xfId="17299"/>
    <cellStyle name="Normal 17" xfId="976"/>
    <cellStyle name="Normal 17 2" xfId="977"/>
    <cellStyle name="Normal 17 2 2" xfId="978"/>
    <cellStyle name="Normal 17 3" xfId="979"/>
    <cellStyle name="Normal 18" xfId="980"/>
    <cellStyle name="Normal 18 2" xfId="981"/>
    <cellStyle name="Normal 18 3" xfId="2984"/>
    <cellStyle name="Normal 19" xfId="982"/>
    <cellStyle name="Normal 19 2" xfId="983"/>
    <cellStyle name="Normal 19 2 2" xfId="984"/>
    <cellStyle name="Normal 19 2 2 2" xfId="2985"/>
    <cellStyle name="Normal 19 3" xfId="2986"/>
    <cellStyle name="Normal 2" xfId="985"/>
    <cellStyle name="Normal 2 10" xfId="986"/>
    <cellStyle name="Normal 2 11" xfId="987"/>
    <cellStyle name="Normal 2 12" xfId="2987"/>
    <cellStyle name="Normal 2 13" xfId="3240"/>
    <cellStyle name="Normal 2 14" xfId="17292"/>
    <cellStyle name="Normal 2 2" xfId="988"/>
    <cellStyle name="Normal 2 2 10" xfId="2988"/>
    <cellStyle name="Normal 2 2 11" xfId="2989"/>
    <cellStyle name="Normal 2 2 12" xfId="2990"/>
    <cellStyle name="Normal 2 2 13" xfId="2991"/>
    <cellStyle name="Normal 2 2 14" xfId="2992"/>
    <cellStyle name="Normal 2 2 15" xfId="2993"/>
    <cellStyle name="Normal 2 2 16" xfId="2994"/>
    <cellStyle name="Normal 2 2 2" xfId="989"/>
    <cellStyle name="Normal 2 2 2 10" xfId="2995"/>
    <cellStyle name="Normal 2 2 2 11" xfId="2996"/>
    <cellStyle name="Normal 2 2 2 12" xfId="2997"/>
    <cellStyle name="Normal 2 2 2 2" xfId="2998"/>
    <cellStyle name="Normal 2 2 2 3" xfId="2999"/>
    <cellStyle name="Normal 2 2 2 4" xfId="3000"/>
    <cellStyle name="Normal 2 2 2 5" xfId="3001"/>
    <cellStyle name="Normal 2 2 2 6" xfId="3002"/>
    <cellStyle name="Normal 2 2 2 7" xfId="3003"/>
    <cellStyle name="Normal 2 2 2 8" xfId="3004"/>
    <cellStyle name="Normal 2 2 2 9" xfId="3005"/>
    <cellStyle name="Normal 2 2 3" xfId="990"/>
    <cellStyle name="Normal 2 2 4" xfId="991"/>
    <cellStyle name="Normal 2 2 5" xfId="992"/>
    <cellStyle name="Normal 2 2 6" xfId="993"/>
    <cellStyle name="Normal 2 2 6 2" xfId="994"/>
    <cellStyle name="Normal 2 2 7" xfId="995"/>
    <cellStyle name="Normal 2 2 7 2" xfId="3006"/>
    <cellStyle name="Normal 2 2 8" xfId="996"/>
    <cellStyle name="Normal 2 2 8 2" xfId="3007"/>
    <cellStyle name="Normal 2 2 9" xfId="3008"/>
    <cellStyle name="Normal 2 2_Dự toán chính sách ngành công thương" xfId="3009"/>
    <cellStyle name="Normal 2 3" xfId="997"/>
    <cellStyle name="Normal 2 3 2" xfId="998"/>
    <cellStyle name="Normal 2 3 2 2" xfId="999"/>
    <cellStyle name="Normal 2 3 3" xfId="3010"/>
    <cellStyle name="Normal 2 4" xfId="1000"/>
    <cellStyle name="Normal 2 4 2" xfId="1001"/>
    <cellStyle name="Normal 2 4 2 2" xfId="1002"/>
    <cellStyle name="Normal 2 4 3" xfId="1003"/>
    <cellStyle name="Normal 2 5" xfId="1004"/>
    <cellStyle name="Normal 2 5 2" xfId="1005"/>
    <cellStyle name="Normal 2 6" xfId="1006"/>
    <cellStyle name="Normal 2 6 2" xfId="1007"/>
    <cellStyle name="Normal 2 7" xfId="1008"/>
    <cellStyle name="Normal 2 7 2" xfId="1009"/>
    <cellStyle name="Normal 2 7 2 2" xfId="1010"/>
    <cellStyle name="Normal 2 7 2 2 2" xfId="1011"/>
    <cellStyle name="Normal 2 7 2 3" xfId="1012"/>
    <cellStyle name="Normal 2 7 3" xfId="1013"/>
    <cellStyle name="Normal 2 7 3 2" xfId="1014"/>
    <cellStyle name="Normal 2 7 4" xfId="1015"/>
    <cellStyle name="Normal 2 8" xfId="1016"/>
    <cellStyle name="Normal 2 8 2" xfId="1017"/>
    <cellStyle name="Normal 2 8 3" xfId="1018"/>
    <cellStyle name="Normal 2 8 3 2" xfId="1019"/>
    <cellStyle name="Normal 2 8 4" xfId="1020"/>
    <cellStyle name="Normal 2 9" xfId="1021"/>
    <cellStyle name="Normal 2_160507 Bieu mau NSDP ND sua ND73" xfId="1022"/>
    <cellStyle name="Normal 20" xfId="1023"/>
    <cellStyle name="Normal 20 2" xfId="3011"/>
    <cellStyle name="Normal 21" xfId="1024"/>
    <cellStyle name="Normal 21 2" xfId="3012"/>
    <cellStyle name="Normal 21 2 2" xfId="3013"/>
    <cellStyle name="Normal 22" xfId="1025"/>
    <cellStyle name="Normal 22 2" xfId="3014"/>
    <cellStyle name="Normal 23" xfId="1026"/>
    <cellStyle name="Normal 23 2" xfId="3265"/>
    <cellStyle name="Normal 24" xfId="1027"/>
    <cellStyle name="Normal 25" xfId="1028"/>
    <cellStyle name="Normal 26" xfId="1029"/>
    <cellStyle name="Normal 27" xfId="1030"/>
    <cellStyle name="Normal 28" xfId="1031"/>
    <cellStyle name="Normal 29" xfId="1032"/>
    <cellStyle name="Normal 3" xfId="1033"/>
    <cellStyle name="Normal 3 10" xfId="3015"/>
    <cellStyle name="Normal 3 11" xfId="3016"/>
    <cellStyle name="Normal 3 12" xfId="3017"/>
    <cellStyle name="Normal 3 13" xfId="3018"/>
    <cellStyle name="Normal 3 14" xfId="3019"/>
    <cellStyle name="Normal 3 15" xfId="3020"/>
    <cellStyle name="Normal 3 15 3" xfId="17319"/>
    <cellStyle name="Normal 3 16" xfId="3021"/>
    <cellStyle name="Normal 3 17" xfId="3022"/>
    <cellStyle name="Normal 3 18" xfId="3023"/>
    <cellStyle name="Normal 3 19" xfId="3024"/>
    <cellStyle name="Normal 3 2" xfId="1034"/>
    <cellStyle name="Normal 3 2 2" xfId="1035"/>
    <cellStyle name="Normal 3 2 2 2" xfId="1036"/>
    <cellStyle name="Normal 3 2 3" xfId="1037"/>
    <cellStyle name="Normal 3 2_MB" xfId="3025"/>
    <cellStyle name="Normal 3 20" xfId="3026"/>
    <cellStyle name="Normal 3 21" xfId="3027"/>
    <cellStyle name="Normal 3 22" xfId="3028"/>
    <cellStyle name="Normal 3 23" xfId="3029"/>
    <cellStyle name="Normal 3 3" xfId="1038"/>
    <cellStyle name="Normal 3 3 2" xfId="3030"/>
    <cellStyle name="Normal 3 3 3" xfId="3031"/>
    <cellStyle name="Normal 3 3 4" xfId="3259"/>
    <cellStyle name="Normal 3 4" xfId="3032"/>
    <cellStyle name="Normal 3 4 2" xfId="1039"/>
    <cellStyle name="Normal 3 4 3" xfId="3033"/>
    <cellStyle name="Normal 3 5" xfId="3034"/>
    <cellStyle name="Normal 3 6" xfId="3035"/>
    <cellStyle name="Normal 3 7" xfId="2634"/>
    <cellStyle name="Normal 3 8" xfId="3036"/>
    <cellStyle name="Normal 3 9" xfId="3037"/>
    <cellStyle name="Normal 3_42. Phan bo KP ĐTHL nam 2017" xfId="1040"/>
    <cellStyle name="Normal 30" xfId="1041"/>
    <cellStyle name="Normal 31" xfId="1042"/>
    <cellStyle name="Normal 32" xfId="1043"/>
    <cellStyle name="Normal 33" xfId="1044"/>
    <cellStyle name="Normal 33 2" xfId="3038"/>
    <cellStyle name="Normal 34" xfId="1045"/>
    <cellStyle name="Normal 35" xfId="1046"/>
    <cellStyle name="Normal 35 2" xfId="3039"/>
    <cellStyle name="Normal 36" xfId="1047"/>
    <cellStyle name="Normal 36 2" xfId="3040"/>
    <cellStyle name="Normal 37" xfId="1048"/>
    <cellStyle name="Normal 37 2" xfId="2636"/>
    <cellStyle name="Normal 37 2 2" xfId="17311"/>
    <cellStyle name="Normal 38" xfId="1049"/>
    <cellStyle name="Normal 38 2" xfId="3041"/>
    <cellStyle name="Normal 39" xfId="1050"/>
    <cellStyle name="Normal 39 2" xfId="3042"/>
    <cellStyle name="Normal 39 3" xfId="3276"/>
    <cellStyle name="Normal 4" xfId="1051"/>
    <cellStyle name="Normal 4 10" xfId="3262"/>
    <cellStyle name="Normal 4 10 2" xfId="3309"/>
    <cellStyle name="Normal 4 2" xfId="1052"/>
    <cellStyle name="Normal 4 2 2" xfId="1053"/>
    <cellStyle name="Normal 4 2 2 2" xfId="1054"/>
    <cellStyle name="Normal 4 2 3" xfId="1055"/>
    <cellStyle name="Normal 4 3" xfId="1056"/>
    <cellStyle name="Normal 4 4" xfId="1057"/>
    <cellStyle name="Normal 4 5" xfId="1058"/>
    <cellStyle name="Normal 4 6" xfId="3043"/>
    <cellStyle name="Normal 4 7" xfId="3044"/>
    <cellStyle name="Normal 4 8" xfId="3045"/>
    <cellStyle name="Normal 4 9" xfId="3046"/>
    <cellStyle name="Normal 4_160513 Bieu mau NSDP ND sua ND73" xfId="1059"/>
    <cellStyle name="Normal 40" xfId="2571"/>
    <cellStyle name="Normal 40 2" xfId="1060"/>
    <cellStyle name="Normal 41" xfId="2635"/>
    <cellStyle name="Normal 41 2" xfId="3047"/>
    <cellStyle name="Normal 41 3" xfId="17310"/>
    <cellStyle name="Normal 42" xfId="3241"/>
    <cellStyle name="Normal 42 2" xfId="3048"/>
    <cellStyle name="Normal 43" xfId="3242"/>
    <cellStyle name="Normal 43 2" xfId="3049"/>
    <cellStyle name="Normal 44" xfId="17291"/>
    <cellStyle name="Normal 44 2" xfId="3050"/>
    <cellStyle name="Normal 45" xfId="17293"/>
    <cellStyle name="Normal 48" xfId="17320"/>
    <cellStyle name="Normal 5" xfId="1061"/>
    <cellStyle name="Normal 5 2" xfId="1062"/>
    <cellStyle name="Normal 5 2 2" xfId="1063"/>
    <cellStyle name="Normal 5 2 2 2" xfId="3257"/>
    <cellStyle name="Normal 5 2 3" xfId="3251"/>
    <cellStyle name="Normal 5 3" xfId="1064"/>
    <cellStyle name="Normal 5 4" xfId="3051"/>
    <cellStyle name="Normal 5_Dự toán 2018 -TH PHÒNG (8-10) BCGĐ" xfId="1065"/>
    <cellStyle name="Normal 51" xfId="17321"/>
    <cellStyle name="Normal 52" xfId="17322"/>
    <cellStyle name="Normal 53" xfId="1066"/>
    <cellStyle name="Normal 53 2" xfId="3052"/>
    <cellStyle name="Normal 54 2" xfId="3053"/>
    <cellStyle name="Normal 6" xfId="1067"/>
    <cellStyle name="Normal 6 2" xfId="1068"/>
    <cellStyle name="Normal 7" xfId="1069"/>
    <cellStyle name="Normal 7 2" xfId="1070"/>
    <cellStyle name="Normal 7 2 2" xfId="1071"/>
    <cellStyle name="Normal 7 2 3" xfId="3253"/>
    <cellStyle name="Normal 7 3" xfId="1072"/>
    <cellStyle name="Normal 7 3 2" xfId="1073"/>
    <cellStyle name="Normal 7 4" xfId="1074"/>
    <cellStyle name="Normal 7 4 2" xfId="1075"/>
    <cellStyle name="Normal 7 5" xfId="1076"/>
    <cellStyle name="Normal 7 6" xfId="1077"/>
    <cellStyle name="Normal 7_VINH LOC-MTP2014  (1)" xfId="1078"/>
    <cellStyle name="Normal 8" xfId="1079"/>
    <cellStyle name="Normal 8 2" xfId="1080"/>
    <cellStyle name="Normal 8 2 2" xfId="1081"/>
    <cellStyle name="Normal 8 3" xfId="1082"/>
    <cellStyle name="Normal 84" xfId="17296"/>
    <cellStyle name="Normal 9" xfId="1083"/>
    <cellStyle name="Normal 9 2" xfId="1084"/>
    <cellStyle name="Normal 9 2 2" xfId="3054"/>
    <cellStyle name="Normal 9 2 2 2" xfId="3055"/>
    <cellStyle name="Normal 9 2 3" xfId="3056"/>
    <cellStyle name="Normal 9 2_Bảng biểu gửi các huyện DT 2019" xfId="3057"/>
    <cellStyle name="Normal 9 3" xfId="1085"/>
    <cellStyle name="Normal 9 3 2" xfId="17228"/>
    <cellStyle name="Normal 9 4" xfId="3058"/>
    <cellStyle name="Normal 9 5" xfId="3059"/>
    <cellStyle name="Normal 9 6" xfId="3060"/>
    <cellStyle name="Normal 9_Bảng biểu gửi các huyện DT 2019" xfId="3061"/>
    <cellStyle name="Normal_Bieu chi tiet DT 2012(Dang sua)" xfId="2572"/>
    <cellStyle name="Normal_Biểu DT chi tiết (17.10.2014)" xfId="2573"/>
    <cellStyle name="Normal_Bieu mau (CV )" xfId="1086"/>
    <cellStyle name="Normal_Danh muc chi tiet NTM 18.02.2014" xfId="17300"/>
    <cellStyle name="Normal_Dự toán chương trình khuyến công 2 2" xfId="1087"/>
    <cellStyle name="Normal_Dự toán chương trình khuyến nông 2" xfId="1088"/>
    <cellStyle name="Normal_Lap%20du%20toan%20su%20nghiep%20giao%20thong(1) 3" xfId="3248"/>
    <cellStyle name="Normal_Sheet1" xfId="1089"/>
    <cellStyle name="Normal_Sheet1 2" xfId="17308"/>
    <cellStyle name="Normal_Sheet1 3" xfId="1090"/>
    <cellStyle name="Normal_Thong bao DT 2007 2" xfId="17301"/>
    <cellStyle name="Normal1" xfId="1091"/>
    <cellStyle name="Normal8" xfId="1092"/>
    <cellStyle name="Normale_ PESO ELETTR." xfId="1093"/>
    <cellStyle name="Normalny_Cennik obowiazuje od 06-08-2001 r (1)" xfId="1094"/>
    <cellStyle name="Note 2" xfId="1095"/>
    <cellStyle name="Note 2 2" xfId="1096"/>
    <cellStyle name="Note 2 3" xfId="1097"/>
    <cellStyle name="Note 3" xfId="3062"/>
    <cellStyle name="Note 4" xfId="3063"/>
    <cellStyle name="Notiz" xfId="1098"/>
    <cellStyle name="NWM" xfId="1099"/>
    <cellStyle name="Ò_x000d_Normal_123569" xfId="1100"/>
    <cellStyle name="Object" xfId="17303"/>
    <cellStyle name="Œ…‹æØ‚è [0.00]_laroux" xfId="1101"/>
    <cellStyle name="Œ…‹æØ‚è_laroux" xfId="1102"/>
    <cellStyle name="oft Excel]_x000d__x000a_Comment=open=/f ‚ðw’è‚·‚é‚ÆAƒ†[ƒU[’è‹`ŠÖ”‚ðŠÖ”“\‚è•t‚¯‚Ìˆê——‚É“o˜^‚·‚é‚±‚Æ‚ª‚Å‚«‚Ü‚·B_x000d__x000a_Maximized" xfId="1103"/>
    <cellStyle name="oft Excel]_x000d__x000a_Comment=open=/f ‚ðŽw’è‚·‚é‚ÆAƒ†[ƒU[’è‹`ŠÖ”‚ðŠÖ”“\‚è•t‚¯‚Ìˆê——‚É“o˜^‚·‚é‚±‚Æ‚ª‚Å‚«‚Ü‚·B_x000d__x000a_Maximized" xfId="1104"/>
    <cellStyle name="oft Excel]_x000d__x000a_Comment=The open=/f lines load custom functions into the Paste Function list._x000d__x000a_Maximized=2_x000d__x000a_Basics=1_x000d__x000a_A" xfId="1105"/>
    <cellStyle name="oft Excel]_x000d__x000a_Comment=The open=/f lines load custom functions into the Paste Function list._x000d__x000a_Maximized=3_x000d__x000a_Basics=1_x000d__x000a_A" xfId="1106"/>
    <cellStyle name="omma [0]_Mktg Prog" xfId="1107"/>
    <cellStyle name="ormal_Sheet1_1" xfId="1108"/>
    <cellStyle name="ouput" xfId="17304"/>
    <cellStyle name="Output 2" xfId="1109"/>
    <cellStyle name="Output 2 2" xfId="1110"/>
    <cellStyle name="p" xfId="1111"/>
    <cellStyle name="Pattern" xfId="1112"/>
    <cellStyle name="per.style" xfId="1113"/>
    <cellStyle name="per.style 2" xfId="2321"/>
    <cellStyle name="Percent" xfId="2083" builtinId="5"/>
    <cellStyle name="Percent [0]" xfId="1114"/>
    <cellStyle name="Percent [0] 2" xfId="3277"/>
    <cellStyle name="Percent [0] 2 2" xfId="3278"/>
    <cellStyle name="Percent [0] 3" xfId="3279"/>
    <cellStyle name="Percent [0] 4" xfId="3280"/>
    <cellStyle name="Percent [00]" xfId="1115"/>
    <cellStyle name="Percent [00] 2" xfId="3281"/>
    <cellStyle name="Percent [00] 2 2" xfId="3282"/>
    <cellStyle name="Percent [00] 3" xfId="3283"/>
    <cellStyle name="Percent [00] 4" xfId="3284"/>
    <cellStyle name="Percent [2]" xfId="1116"/>
    <cellStyle name="Percent [2] 2" xfId="1117"/>
    <cellStyle name="Percent [2] 2 2" xfId="1118"/>
    <cellStyle name="Percent [2] 3" xfId="1119"/>
    <cellStyle name="Percent [2] 4" xfId="3285"/>
    <cellStyle name="Percent 10" xfId="1120"/>
    <cellStyle name="Percent 11" xfId="1121"/>
    <cellStyle name="Percent 12" xfId="1122"/>
    <cellStyle name="Percent 12 2" xfId="3064"/>
    <cellStyle name="Percent 13" xfId="3065"/>
    <cellStyle name="Percent 13 2" xfId="3266"/>
    <cellStyle name="Percent 13 2 2" xfId="3311"/>
    <cellStyle name="Percent 14" xfId="3211"/>
    <cellStyle name="Percent 15" xfId="2322"/>
    <cellStyle name="Percent 16" xfId="17294"/>
    <cellStyle name="Percent 2" xfId="1123"/>
    <cellStyle name="Percent 2 2" xfId="1124"/>
    <cellStyle name="Percent 2 2 2" xfId="3066"/>
    <cellStyle name="Percent 2 2 2 2" xfId="3067"/>
    <cellStyle name="Percent 2 3" xfId="3068"/>
    <cellStyle name="Percent 2 3 2" xfId="3069"/>
    <cellStyle name="Percent 2 4" xfId="3070"/>
    <cellStyle name="Percent 2 5" xfId="3071"/>
    <cellStyle name="Percent 2 6" xfId="3072"/>
    <cellStyle name="Percent 2 7" xfId="3073"/>
    <cellStyle name="Percent 2 8" xfId="3074"/>
    <cellStyle name="Percent 2 9" xfId="17314"/>
    <cellStyle name="Percent 3" xfId="1125"/>
    <cellStyle name="Percent 3 2" xfId="3075"/>
    <cellStyle name="Percent 4" xfId="1126"/>
    <cellStyle name="Percent 4 2" xfId="3076"/>
    <cellStyle name="Percent 5" xfId="1127"/>
    <cellStyle name="Percent 5 2" xfId="3077"/>
    <cellStyle name="Percent 6" xfId="1128"/>
    <cellStyle name="Percent 6 2" xfId="3078"/>
    <cellStyle name="Percent 7" xfId="1129"/>
    <cellStyle name="Percent 7 2" xfId="3079"/>
    <cellStyle name="Percent 8" xfId="1130"/>
    <cellStyle name="Percent 8 2" xfId="1131"/>
    <cellStyle name="Percent 8 3" xfId="3080"/>
    <cellStyle name="Percent 9" xfId="1132"/>
    <cellStyle name="PERCENTAGE" xfId="1133"/>
    <cellStyle name="PeriodB" xfId="1134"/>
    <cellStyle name="PeriodE" xfId="1135"/>
    <cellStyle name="PrePop Currency (0)" xfId="1136"/>
    <cellStyle name="PrePop Currency (0) 2" xfId="3243"/>
    <cellStyle name="PrePop Currency (2)" xfId="1137"/>
    <cellStyle name="PrePop Units (0)" xfId="1138"/>
    <cellStyle name="PrePop Units (1)" xfId="1139"/>
    <cellStyle name="PrePop Units (2)" xfId="1140"/>
    <cellStyle name="pricing" xfId="1141"/>
    <cellStyle name="pricing 2" xfId="3244"/>
    <cellStyle name="PSChar" xfId="1142"/>
    <cellStyle name="PSChar 2" xfId="3286"/>
    <cellStyle name="PSHeading" xfId="1143"/>
    <cellStyle name="regstoresfromspecstores" xfId="1144"/>
    <cellStyle name="RevList" xfId="1145"/>
    <cellStyle name="rlink_tiªn l­în_x001b_Hyperlink_TONG HOP KINH PHI" xfId="1146"/>
    <cellStyle name="rmal_ADAdot" xfId="1147"/>
    <cellStyle name="S—_x0008_" xfId="1148"/>
    <cellStyle name="S—_x0008_ 2" xfId="3081"/>
    <cellStyle name="s]_x000d__x000a_spooler=yes_x000d__x000a_load=_x000d__x000a_Beep=yes_x000d__x000a_NullPort=None_x000d__x000a_BorderWidth=3_x000d__x000a_CursorBlinkRate=1200_x000d__x000a_DoubleClickSpeed=452_x000d__x000a_Programs=co" xfId="1149"/>
    <cellStyle name="SAPBEXaggData" xfId="1150"/>
    <cellStyle name="SAPBEXaggDataEmph" xfId="1151"/>
    <cellStyle name="SAPBEXaggItem" xfId="1152"/>
    <cellStyle name="SAPBEXchaText" xfId="1153"/>
    <cellStyle name="SAPBEXexcBad7" xfId="1154"/>
    <cellStyle name="SAPBEXexcBad8" xfId="1155"/>
    <cellStyle name="SAPBEXexcBad9" xfId="1156"/>
    <cellStyle name="SAPBEXexcCritical4" xfId="1157"/>
    <cellStyle name="SAPBEXexcCritical5" xfId="1158"/>
    <cellStyle name="SAPBEXexcCritical6" xfId="1159"/>
    <cellStyle name="SAPBEXexcGood1" xfId="1160"/>
    <cellStyle name="SAPBEXexcGood2" xfId="1161"/>
    <cellStyle name="SAPBEXexcGood3" xfId="1162"/>
    <cellStyle name="SAPBEXfilterDrill" xfId="1163"/>
    <cellStyle name="SAPBEXfilterItem" xfId="1164"/>
    <cellStyle name="SAPBEXfilterText" xfId="1165"/>
    <cellStyle name="SAPBEXformats" xfId="1166"/>
    <cellStyle name="SAPBEXheaderItem" xfId="1167"/>
    <cellStyle name="SAPBEXheaderText" xfId="1168"/>
    <cellStyle name="SAPBEXresData" xfId="1169"/>
    <cellStyle name="SAPBEXresDataEmph" xfId="1170"/>
    <cellStyle name="SAPBEXresItem" xfId="1171"/>
    <cellStyle name="SAPBEXstdData" xfId="1172"/>
    <cellStyle name="SAPBEXstdDataEmph" xfId="1173"/>
    <cellStyle name="SAPBEXstdItem" xfId="1174"/>
    <cellStyle name="SAPBEXtitle" xfId="1175"/>
    <cellStyle name="SAPBEXundefined" xfId="1176"/>
    <cellStyle name="_x0001_sç?" xfId="3082"/>
    <cellStyle name="_x0001_sç??_? ?A?t?t?.?" xfId="3083"/>
    <cellStyle name="Schlecht" xfId="1177"/>
    <cellStyle name="serJet 1200 Series PCL 6" xfId="1178"/>
    <cellStyle name="SHADEDSTORES" xfId="1179"/>
    <cellStyle name="Siêu nối kết_Book1" xfId="3084"/>
    <cellStyle name="songuyen" xfId="1180"/>
    <cellStyle name="specstores" xfId="1181"/>
    <cellStyle name="Standard" xfId="1182"/>
    <cellStyle name="STTDG" xfId="1183"/>
    <cellStyle name="style" xfId="1184"/>
    <cellStyle name="Style 1" xfId="1185"/>
    <cellStyle name="Style 1 2" xfId="1186"/>
    <cellStyle name="Style 1 2 2" xfId="2323"/>
    <cellStyle name="Style 1 2 3" xfId="2324"/>
    <cellStyle name="Style 1 3" xfId="1187"/>
    <cellStyle name="Style 1 4" xfId="3085"/>
    <cellStyle name="Style 1_Bieu mau so 35 - Von ngan sach Trung uong" xfId="2325"/>
    <cellStyle name="Style 10" xfId="1188"/>
    <cellStyle name="Style 10 2" xfId="3086"/>
    <cellStyle name="Style 11" xfId="1189"/>
    <cellStyle name="Style 11 2" xfId="3087"/>
    <cellStyle name="Style 12" xfId="1190"/>
    <cellStyle name="Style 12 2" xfId="3088"/>
    <cellStyle name="Style 13" xfId="1191"/>
    <cellStyle name="Style 13 2" xfId="3089"/>
    <cellStyle name="Style 14" xfId="1192"/>
    <cellStyle name="Style 14 2" xfId="3090"/>
    <cellStyle name="Style 15" xfId="1193"/>
    <cellStyle name="Style 15 2" xfId="3091"/>
    <cellStyle name="Style 16" xfId="1194"/>
    <cellStyle name="Style 16 2" xfId="3092"/>
    <cellStyle name="Style 17" xfId="1195"/>
    <cellStyle name="Style 17 2" xfId="3093"/>
    <cellStyle name="Style 18" xfId="1196"/>
    <cellStyle name="Style 18 2" xfId="3094"/>
    <cellStyle name="Style 19" xfId="1197"/>
    <cellStyle name="Style 19 2" xfId="3095"/>
    <cellStyle name="Style 2" xfId="1198"/>
    <cellStyle name="Style 2 2" xfId="3096"/>
    <cellStyle name="Style 20" xfId="1199"/>
    <cellStyle name="Style 20 2" xfId="3097"/>
    <cellStyle name="Style 21" xfId="1200"/>
    <cellStyle name="Style 21 2" xfId="3098"/>
    <cellStyle name="Style 22" xfId="1201"/>
    <cellStyle name="Style 22 2" xfId="3099"/>
    <cellStyle name="Style 23" xfId="1202"/>
    <cellStyle name="Style 23 2" xfId="3100"/>
    <cellStyle name="Style 24" xfId="1203"/>
    <cellStyle name="Style 24 2" xfId="3101"/>
    <cellStyle name="Style 25" xfId="1204"/>
    <cellStyle name="Style 25 2" xfId="3102"/>
    <cellStyle name="Style 26" xfId="1205"/>
    <cellStyle name="Style 26 2" xfId="3103"/>
    <cellStyle name="Style 27" xfId="1206"/>
    <cellStyle name="Style 27 2" xfId="3104"/>
    <cellStyle name="Style 28" xfId="1207"/>
    <cellStyle name="Style 28 2" xfId="2326"/>
    <cellStyle name="Style 29" xfId="1208"/>
    <cellStyle name="Style 29 2" xfId="3105"/>
    <cellStyle name="Style 3" xfId="1209"/>
    <cellStyle name="Style 3 2" xfId="3106"/>
    <cellStyle name="Style 30" xfId="1210"/>
    <cellStyle name="Style 30 2" xfId="3107"/>
    <cellStyle name="Style 31" xfId="1211"/>
    <cellStyle name="Style 31 2" xfId="3108"/>
    <cellStyle name="Style 32" xfId="1212"/>
    <cellStyle name="Style 32 2" xfId="3109"/>
    <cellStyle name="Style 33" xfId="1213"/>
    <cellStyle name="Style 33 2" xfId="3110"/>
    <cellStyle name="Style 34" xfId="1214"/>
    <cellStyle name="Style 34 2" xfId="2327"/>
    <cellStyle name="Style 35" xfId="1215"/>
    <cellStyle name="Style 35 2" xfId="3111"/>
    <cellStyle name="Style 36" xfId="1216"/>
    <cellStyle name="Style 36 2" xfId="3112"/>
    <cellStyle name="Style 37" xfId="1217"/>
    <cellStyle name="Style 37 2" xfId="3113"/>
    <cellStyle name="Style 38" xfId="1218"/>
    <cellStyle name="Style 38 2" xfId="3114"/>
    <cellStyle name="Style 39" xfId="1219"/>
    <cellStyle name="Style 39 2" xfId="3115"/>
    <cellStyle name="Style 4" xfId="1220"/>
    <cellStyle name="Style 4 2" xfId="3116"/>
    <cellStyle name="Style 40" xfId="1221"/>
    <cellStyle name="Style 40 2" xfId="2328"/>
    <cellStyle name="Style 41" xfId="1222"/>
    <cellStyle name="Style 41 2" xfId="3117"/>
    <cellStyle name="Style 42" xfId="1223"/>
    <cellStyle name="Style 42 2" xfId="3118"/>
    <cellStyle name="Style 43" xfId="1224"/>
    <cellStyle name="Style 43 2" xfId="3119"/>
    <cellStyle name="Style 44" xfId="1225"/>
    <cellStyle name="Style 44 2" xfId="3120"/>
    <cellStyle name="Style 45" xfId="1226"/>
    <cellStyle name="Style 46" xfId="1227"/>
    <cellStyle name="Style 46 2" xfId="2329"/>
    <cellStyle name="Style 47" xfId="1228"/>
    <cellStyle name="Style 5" xfId="1229"/>
    <cellStyle name="Style 5 2" xfId="3121"/>
    <cellStyle name="Style 6" xfId="1230"/>
    <cellStyle name="Style 6 2" xfId="3122"/>
    <cellStyle name="Style 7" xfId="1231"/>
    <cellStyle name="Style 7 2" xfId="3123"/>
    <cellStyle name="Style 8" xfId="1232"/>
    <cellStyle name="Style 8 2" xfId="3124"/>
    <cellStyle name="Style 9" xfId="1233"/>
    <cellStyle name="Style 9 2" xfId="3125"/>
    <cellStyle name="Style Date" xfId="1234"/>
    <cellStyle name="style_1" xfId="1235"/>
    <cellStyle name="style1587960856834" xfId="2574"/>
    <cellStyle name="style1587960857017" xfId="2575"/>
    <cellStyle name="style1587960857112" xfId="2576"/>
    <cellStyle name="style1587960857204" xfId="2577"/>
    <cellStyle name="style1587960857319" xfId="2578"/>
    <cellStyle name="style1587960857467" xfId="2579"/>
    <cellStyle name="style1587960857636" xfId="2580"/>
    <cellStyle name="style1587960857795" xfId="2581"/>
    <cellStyle name="style1587960857965" xfId="2582"/>
    <cellStyle name="style1587960858148" xfId="2583"/>
    <cellStyle name="style1587960858312" xfId="2584"/>
    <cellStyle name="style1587960858422" xfId="2585"/>
    <cellStyle name="style1587960858487" xfId="2586"/>
    <cellStyle name="style1587960858560" xfId="2587"/>
    <cellStyle name="style1587960858672" xfId="2588"/>
    <cellStyle name="style1587960858745" xfId="2589"/>
    <cellStyle name="style1587960858820" xfId="2590"/>
    <cellStyle name="style1587960858883" xfId="2591"/>
    <cellStyle name="style1587960858970" xfId="2592"/>
    <cellStyle name="style1587960859063" xfId="2593"/>
    <cellStyle name="style1587960859169" xfId="2594"/>
    <cellStyle name="style1587960859257" xfId="2595"/>
    <cellStyle name="style1587960859381" xfId="2596"/>
    <cellStyle name="style1587960859477" xfId="2597"/>
    <cellStyle name="style1587960859556" xfId="2598"/>
    <cellStyle name="style1587960859657" xfId="2599"/>
    <cellStyle name="style1587960859746" xfId="2600"/>
    <cellStyle name="style1587960859850" xfId="2601"/>
    <cellStyle name="style1587960859955" xfId="2602"/>
    <cellStyle name="style1587960860079" xfId="2603"/>
    <cellStyle name="style1587960860147" xfId="2604"/>
    <cellStyle name="style1587960860272" xfId="2605"/>
    <cellStyle name="style1587960860369" xfId="2606"/>
    <cellStyle name="style1587960860458" xfId="2607"/>
    <cellStyle name="style1587960860614" xfId="2608"/>
    <cellStyle name="style1587960860679" xfId="2609"/>
    <cellStyle name="style1587960860738" xfId="2610"/>
    <cellStyle name="style1587960860817" xfId="2611"/>
    <cellStyle name="style1587960860880" xfId="2612"/>
    <cellStyle name="style1587960860972" xfId="2613"/>
    <cellStyle name="style1587960861056" xfId="2614"/>
    <cellStyle name="style1587960861133" xfId="2615"/>
    <cellStyle name="style1587960861234" xfId="2616"/>
    <cellStyle name="style1587960861342" xfId="2617"/>
    <cellStyle name="style1587960861428" xfId="2618"/>
    <cellStyle name="style1587960861534" xfId="2619"/>
    <cellStyle name="style1587960861736" xfId="2620"/>
    <cellStyle name="style1587960861798" xfId="2621"/>
    <cellStyle name="style1587960861874" xfId="2622"/>
    <cellStyle name="style1587960861953" xfId="2623"/>
    <cellStyle name="style1587960862030" xfId="2624"/>
    <cellStyle name="style1587960862123" xfId="2625"/>
    <cellStyle name="style1587960862206" xfId="2626"/>
    <cellStyle name="style1587960862295" xfId="2627"/>
    <cellStyle name="style1587960862374" xfId="2628"/>
    <cellStyle name="style1587960862454" xfId="2629"/>
    <cellStyle name="style1587960862744" xfId="2630"/>
    <cellStyle name="style1587960862822" xfId="2631"/>
    <cellStyle name="style1587960862904" xfId="2632"/>
    <cellStyle name="subhead" xfId="1236"/>
    <cellStyle name="subhead 2" xfId="3126"/>
    <cellStyle name="Subtotal" xfId="1237"/>
    <cellStyle name="T" xfId="1238"/>
    <cellStyle name="T 2" xfId="1239"/>
    <cellStyle name="T_2974" xfId="1240"/>
    <cellStyle name="T_2974_ĐB+YT" xfId="1241"/>
    <cellStyle name="T_2974_ĐB+YT_DT 2017(06.11)" xfId="1242"/>
    <cellStyle name="T_2974_ĐB+YT_DT 2017(25.10)" xfId="1243"/>
    <cellStyle name="T_2974_Mặt bằng 2017" xfId="1244"/>
    <cellStyle name="T_2974_Mặt bằng 2017_DT 2017(06.11)" xfId="1245"/>
    <cellStyle name="T_2974_Mặt bằng 2017_DT 2017(25.10)" xfId="1246"/>
    <cellStyle name="T_2974_ngọc lặc" xfId="1247"/>
    <cellStyle name="T_2974_ngọc lặc_DT 2017(06.11)" xfId="1248"/>
    <cellStyle name="T_2974_ngọc lặc_DT 2017(25.10)" xfId="1249"/>
    <cellStyle name="T_2974_VINH LOC-MTP2014  (1)" xfId="1250"/>
    <cellStyle name="T_2974_VINH LOC-MTP2014  (1)_DT 2017(06.11)" xfId="1251"/>
    <cellStyle name="T_2974_VINH LOC-MTP2014  (1)_DT 2017(25.10)" xfId="1252"/>
    <cellStyle name="T_50-BB Vung tau 2011" xfId="1253"/>
    <cellStyle name="T_50-BB Vung tau 2011_27-8Tong hop PA uoc 2012-DT 2013 -PA 420.000 ty-490.000 ty chuyen doi" xfId="1254"/>
    <cellStyle name="T_B4 PA2" xfId="1255"/>
    <cellStyle name="T_Bang chi tiet phan bo kinh phi HL DQ bien nam 2014." xfId="1256"/>
    <cellStyle name="T_bao cao" xfId="1257"/>
    <cellStyle name="T_Bao cao so lieu kiem toan nam 2007 sua" xfId="1258"/>
    <cellStyle name="T_Bao cao so lieu kiem toan nam 2007 sua_Bieu mau 1-2 - gui cac phong" xfId="1259"/>
    <cellStyle name="T_Bao cao so lieu kiem toan nam 2007 sua_Bieu mau 1-2 - gui cac phong_PL 30a 5 nam theo QD giao von cua Bo KHDT 1187" xfId="2330"/>
    <cellStyle name="T_Bao cao so lieu kiem toan nam 2007 sua_Phu bieu gui cac Phong" xfId="1260"/>
    <cellStyle name="T_Bao cao so lieu kiem toan nam 2007 sua_Phu bieu gui cac Phong_PL 30a 5 nam theo QD giao von cua Bo KHDT 1187" xfId="2331"/>
    <cellStyle name="T_Bao cao so lieu kiem toan nam 2007 sua_PL 30a 5 nam theo QD giao von cua Bo KHDT 1187" xfId="2332"/>
    <cellStyle name="T_Bao cao so lieu kiem toan nam 2007 sua_Ung truoc von nam 2015 (Von 2014 - 2016)" xfId="1261"/>
    <cellStyle name="T_Bao cao so lieu kiem toan nam 2007 sua_Ung truoc von nam 2015 (Von 2014 - 2016)_PL 30a 5 nam theo QD giao von cua Bo KHDT 1187" xfId="2333"/>
    <cellStyle name="T_bao cao_DT thu 2016 (1)" xfId="1262"/>
    <cellStyle name="T_bao cao_PB1 -  Hop truc tinh uy" xfId="2334"/>
    <cellStyle name="T_bao cao_Phu luc so 2 - NSTW  - Phuong an tinh toan theo huong dan cua Bo (khong bao gom bat thuong)" xfId="2335"/>
    <cellStyle name="T_bao cao_PL 3 - Hop truc tinh uy" xfId="2336"/>
    <cellStyle name="T_bao cao_PL 30a 5 nam theo QD giao von cua Bo KHDT 1187" xfId="2337"/>
    <cellStyle name="T_bao cao_PL3" xfId="1263"/>
    <cellStyle name="T_bao cao_PL4 - Hop truc tinh uy" xfId="2338"/>
    <cellStyle name="T_bao cao_TW" xfId="1264"/>
    <cellStyle name="T_BBTNG-06" xfId="1265"/>
    <cellStyle name="T_BBTNG-06_PB1 -  Hop truc tinh uy" xfId="2339"/>
    <cellStyle name="T_BBTNG-06_Phu luc so 2 - NSTW  - Phuong an tinh toan theo huong dan cua Bo (khong bao gom bat thuong)" xfId="2340"/>
    <cellStyle name="T_BBTNG-06_PL 3 - Hop truc tinh uy" xfId="2341"/>
    <cellStyle name="T_BBTNG-06_PL 30a 5 nam theo QD giao von cua Bo KHDT 1187" xfId="2342"/>
    <cellStyle name="T_BBTNG-06_PL3" xfId="1266"/>
    <cellStyle name="T_BBTNG-06_PL4 - Hop truc tinh uy" xfId="2343"/>
    <cellStyle name="T_BC CTMT-2008 Ttinh" xfId="1267"/>
    <cellStyle name="T_BC CTMT-2008 Ttinh_Bieu mau 1-2 - gui cac phong" xfId="1268"/>
    <cellStyle name="T_BC CTMT-2008 Ttinh_Bieu mau 1-2 - gui cac phong_PL 30a 5 nam theo QD giao von cua Bo KHDT 1187" xfId="2344"/>
    <cellStyle name="T_BC CTMT-2008 Ttinh_Phu bieu gui cac Phong" xfId="1269"/>
    <cellStyle name="T_BC CTMT-2008 Ttinh_Phu bieu gui cac Phong_PL 30a 5 nam theo QD giao von cua Bo KHDT 1187" xfId="2345"/>
    <cellStyle name="T_BC CTMT-2008 Ttinh_PL 30a 5 nam theo QD giao von cua Bo KHDT 1187" xfId="2346"/>
    <cellStyle name="T_BC CTMT-2008 Ttinh_Ung truoc von nam 2015 (Von 2014 - 2016)" xfId="1270"/>
    <cellStyle name="T_BC CTMT-2008 Ttinh_Ung truoc von nam 2015 (Von 2014 - 2016)_PL 30a 5 nam theo QD giao von cua Bo KHDT 1187" xfId="2347"/>
    <cellStyle name="T_bieu 1" xfId="1271"/>
    <cellStyle name="T_bieu 2" xfId="1272"/>
    <cellStyle name="T_bieu 4" xfId="1273"/>
    <cellStyle name="T_Bieu 4a(204-2004)" xfId="1274"/>
    <cellStyle name="T_Bieu 4a(204-2004)_2974" xfId="1275"/>
    <cellStyle name="T_Bieu 4a(204-2004)_2974_ĐB+YT" xfId="1276"/>
    <cellStyle name="T_Bieu 4a(204-2004)_2974_ĐB+YT_DT 2017(06.11)" xfId="1277"/>
    <cellStyle name="T_Bieu 4a(204-2004)_2974_ĐB+YT_DT 2017(25.10)" xfId="1278"/>
    <cellStyle name="T_Bieu 4a(204-2004)_2974_Mặt bằng 2017" xfId="1279"/>
    <cellStyle name="T_Bieu 4a(204-2004)_2974_Mặt bằng 2017_DT 2017(06.11)" xfId="1280"/>
    <cellStyle name="T_Bieu 4a(204-2004)_2974_Mặt bằng 2017_DT 2017(25.10)" xfId="1281"/>
    <cellStyle name="T_Bieu 4a(204-2004)_2974_ngọc lặc" xfId="1282"/>
    <cellStyle name="T_Bieu 4a(204-2004)_2974_ngọc lặc_DT 2017(06.11)" xfId="1283"/>
    <cellStyle name="T_Bieu 4a(204-2004)_2974_ngọc lặc_DT 2017(25.10)" xfId="1284"/>
    <cellStyle name="T_Bieu 4a(204-2004)_2974_VINH LOC-MTP2014  (1)" xfId="1285"/>
    <cellStyle name="T_Bieu 4a(204-2004)_2974_VINH LOC-MTP2014  (1)_DT 2017(06.11)" xfId="1286"/>
    <cellStyle name="T_Bieu 4a(204-2004)_2974_VINH LOC-MTP2014  (1)_DT 2017(25.10)" xfId="1287"/>
    <cellStyle name="T_Bieu 4a(204-2004)_Biểu ĐM" xfId="1288"/>
    <cellStyle name="T_Bieu 4a(204-2004)_Biểu ĐM_DT 2017(06.11)" xfId="1289"/>
    <cellStyle name="T_Bieu 4a(204-2004)_Biểu ĐM_DT 2017(25.10)" xfId="1290"/>
    <cellStyle name="T_Bieu 4a(204-2004)_Cân đối T-c" xfId="3127"/>
    <cellStyle name="T_Bieu 4a(204-2004)_DT 2017(06.11)" xfId="1291"/>
    <cellStyle name="T_Bieu 4a(204-2004)_DT 2017(25.10)" xfId="1292"/>
    <cellStyle name="T_Bieu 4a(204-2004)_Dự toán 2018 -TH PHÒNG (8-10) BCGĐ" xfId="1293"/>
    <cellStyle name="T_Bieu 4a(204-2004)_Mẫu biểu thảo luận DT 2014" xfId="1294"/>
    <cellStyle name="T_Bieu 4a(204-2004)_Mẫu biểu thảo luận DT 2014_ĐB+YT" xfId="1295"/>
    <cellStyle name="T_Bieu 4a(204-2004)_Mẫu biểu thảo luận DT 2014_ĐB+YT_DT 2017(06.11)" xfId="1296"/>
    <cellStyle name="T_Bieu 4a(204-2004)_Mẫu biểu thảo luận DT 2014_ĐB+YT_DT 2017(25.10)" xfId="1297"/>
    <cellStyle name="T_Bieu 4a(204-2004)_Mẫu biểu thảo luận DT 2014_Mặt bằng 2017" xfId="1298"/>
    <cellStyle name="T_Bieu 4a(204-2004)_Mẫu biểu thảo luận DT 2014_Mặt bằng 2017_DT 2017(06.11)" xfId="1299"/>
    <cellStyle name="T_Bieu 4a(204-2004)_Mẫu biểu thảo luận DT 2014_Mặt bằng 2017_DT 2017(25.10)" xfId="1300"/>
    <cellStyle name="T_Bieu 4a(204-2004)_Muc khoan quy PC theo ND 29" xfId="1301"/>
    <cellStyle name="T_Bieu 4a(204-2004)_Muc khoan quy PC theo ND 29_DT 2017(06.11)" xfId="1302"/>
    <cellStyle name="T_Bieu 4a(204-2004)_Muc khoan quy PC theo ND 29_DT 2017(25.10)" xfId="1303"/>
    <cellStyle name="T_Bieu 4a(204-2004)_TH chung" xfId="3128"/>
    <cellStyle name="T_Bieu 4a(204-2004)_Tổng%20hợp%20chi%20tiết%20các%20chính%20sách%20BC%20Bộ%20Tài%20Chính%202012(1)" xfId="1304"/>
    <cellStyle name="T_Bieu 4a(204-2004)_Tổng%20hợp%20chi%20tiết%20các%20chính%20sách%20BC%20Bộ%20Tài%20Chính%202012(1)_ĐB+YT" xfId="1305"/>
    <cellStyle name="T_Bieu 4a(204-2004)_Tổng%20hợp%20chi%20tiết%20các%20chính%20sách%20BC%20Bộ%20Tài%20Chính%202012(1)_ĐB+YT_DT 2017(06.11)" xfId="1306"/>
    <cellStyle name="T_Bieu 4a(204-2004)_Tổng%20hợp%20chi%20tiết%20các%20chính%20sách%20BC%20Bộ%20Tài%20Chính%202012(1)_ĐB+YT_DT 2017(25.10)" xfId="1307"/>
    <cellStyle name="T_Bieu 4a(204-2004)_Tổng%20hợp%20chi%20tiết%20các%20chính%20sách%20BC%20Bộ%20Tài%20Chính%202012(1)_Mặt bằng 2017" xfId="1308"/>
    <cellStyle name="T_Bieu 4a(204-2004)_Tổng%20hợp%20chi%20tiết%20các%20chính%20sách%20BC%20Bộ%20Tài%20Chính%202012(1)_Mặt bằng 2017_DT 2017(06.11)" xfId="1309"/>
    <cellStyle name="T_Bieu 4a(204-2004)_Tổng%20hợp%20chi%20tiết%20các%20chính%20sách%20BC%20Bộ%20Tài%20Chính%202012(1)_Mặt bằng 2017_DT 2017(25.10)" xfId="1310"/>
    <cellStyle name="T_Bieu 4a(204-2004)_Tổng%20hợp%20chi%20tiết%20các%20chính%20sách%20BC%20Bộ%20Tài%20Chính%202012(1)_ngọc lặc" xfId="1311"/>
    <cellStyle name="T_Bieu 4a(204-2004)_Tổng%20hợp%20chi%20tiết%20các%20chính%20sách%20BC%20Bộ%20Tài%20Chính%202012(1)_ngọc lặc_DT 2017(06.11)" xfId="1312"/>
    <cellStyle name="T_Bieu 4a(204-2004)_Tổng%20hợp%20chi%20tiết%20các%20chính%20sách%20BC%20Bộ%20Tài%20Chính%202012(1)_ngọc lặc_DT 2017(25.10)" xfId="1313"/>
    <cellStyle name="T_Bieu 4a(204-2004)_Tổng%20hợp%20chi%20tiết%20các%20chính%20sách%20BC%20Bộ%20Tài%20Chính%202012(1)_VINH LOC-MTP2014  (1)" xfId="1314"/>
    <cellStyle name="T_Bieu 4a(204-2004)_Tổng%20hợp%20chi%20tiết%20các%20chính%20sách%20BC%20Bộ%20Tài%20Chính%202012(1)_VINH LOC-MTP2014  (1)_DT 2017(06.11)" xfId="1315"/>
    <cellStyle name="T_Bieu 4a(204-2004)_Tổng%20hợp%20chi%20tiết%20các%20chính%20sách%20BC%20Bộ%20Tài%20Chính%202012(1)_VINH LOC-MTP2014  (1)_DT 2017(25.10)" xfId="1316"/>
    <cellStyle name="T_Bieu 4a(94-2007)" xfId="1317"/>
    <cellStyle name="T_Bieu 4a(94-2007)_2974" xfId="1318"/>
    <cellStyle name="T_Bieu 4a(94-2007)_2974_ĐB+YT" xfId="1319"/>
    <cellStyle name="T_Bieu 4a(94-2007)_2974_ĐB+YT_DT 2017(06.11)" xfId="1320"/>
    <cellStyle name="T_Bieu 4a(94-2007)_2974_ĐB+YT_DT 2017(25.10)" xfId="1321"/>
    <cellStyle name="T_Bieu 4a(94-2007)_2974_Mặt bằng 2017" xfId="1322"/>
    <cellStyle name="T_Bieu 4a(94-2007)_2974_Mặt bằng 2017_DT 2017(06.11)" xfId="1323"/>
    <cellStyle name="T_Bieu 4a(94-2007)_2974_Mặt bằng 2017_DT 2017(25.10)" xfId="1324"/>
    <cellStyle name="T_Bieu 4a(94-2007)_2974_ngọc lặc" xfId="1325"/>
    <cellStyle name="T_Bieu 4a(94-2007)_2974_ngọc lặc_DT 2017(06.11)" xfId="1326"/>
    <cellStyle name="T_Bieu 4a(94-2007)_2974_ngọc lặc_DT 2017(25.10)" xfId="1327"/>
    <cellStyle name="T_Bieu 4a(94-2007)_2974_VINH LOC-MTP2014  (1)" xfId="1328"/>
    <cellStyle name="T_Bieu 4a(94-2007)_2974_VINH LOC-MTP2014  (1)_DT 2017(06.11)" xfId="1329"/>
    <cellStyle name="T_Bieu 4a(94-2007)_2974_VINH LOC-MTP2014  (1)_DT 2017(25.10)" xfId="1330"/>
    <cellStyle name="T_Bieu 4a(94-2007)_Biểu ĐM" xfId="1331"/>
    <cellStyle name="T_Bieu 4a(94-2007)_Biểu ĐM_DT 2017(06.11)" xfId="1332"/>
    <cellStyle name="T_Bieu 4a(94-2007)_Biểu ĐM_DT 2017(25.10)" xfId="1333"/>
    <cellStyle name="T_Bieu 4a(94-2007)_Cân đối T-c" xfId="3129"/>
    <cellStyle name="T_Bieu 4a(94-2007)_DT 2017(06.11)" xfId="1334"/>
    <cellStyle name="T_Bieu 4a(94-2007)_DT 2017(25.10)" xfId="1335"/>
    <cellStyle name="T_Bieu 4a(94-2007)_Dự toán 2018 -TH PHÒNG (8-10) BCGĐ" xfId="1336"/>
    <cellStyle name="T_Bieu 4a(94-2007)_Mẫu biểu thảo luận DT 2014" xfId="1337"/>
    <cellStyle name="T_Bieu 4a(94-2007)_Mẫu biểu thảo luận DT 2014_ĐB+YT" xfId="1338"/>
    <cellStyle name="T_Bieu 4a(94-2007)_Mẫu biểu thảo luận DT 2014_ĐB+YT_DT 2017(06.11)" xfId="1339"/>
    <cellStyle name="T_Bieu 4a(94-2007)_Mẫu biểu thảo luận DT 2014_ĐB+YT_DT 2017(25.10)" xfId="1340"/>
    <cellStyle name="T_Bieu 4a(94-2007)_Mẫu biểu thảo luận DT 2014_Mặt bằng 2017" xfId="1341"/>
    <cellStyle name="T_Bieu 4a(94-2007)_Mẫu biểu thảo luận DT 2014_Mặt bằng 2017_DT 2017(06.11)" xfId="1342"/>
    <cellStyle name="T_Bieu 4a(94-2007)_Mẫu biểu thảo luận DT 2014_Mặt bằng 2017_DT 2017(25.10)" xfId="1343"/>
    <cellStyle name="T_Bieu 4a(94-2007)_Muc khoan quy PC theo ND 29" xfId="1344"/>
    <cellStyle name="T_Bieu 4a(94-2007)_Muc khoan quy PC theo ND 29_DT 2017(06.11)" xfId="1345"/>
    <cellStyle name="T_Bieu 4a(94-2007)_Muc khoan quy PC theo ND 29_DT 2017(25.10)" xfId="1346"/>
    <cellStyle name="T_Bieu 4a(94-2007)_TH chung" xfId="3130"/>
    <cellStyle name="T_Bieu 4a(94-2007)_Tổng%20hợp%20chi%20tiết%20các%20chính%20sách%20BC%20Bộ%20Tài%20Chính%202012(1)" xfId="1347"/>
    <cellStyle name="T_Bieu 4a(94-2007)_Tổng%20hợp%20chi%20tiết%20các%20chính%20sách%20BC%20Bộ%20Tài%20Chính%202012(1)_ĐB+YT" xfId="1348"/>
    <cellStyle name="T_Bieu 4a(94-2007)_Tổng%20hợp%20chi%20tiết%20các%20chính%20sách%20BC%20Bộ%20Tài%20Chính%202012(1)_ĐB+YT_DT 2017(06.11)" xfId="1349"/>
    <cellStyle name="T_Bieu 4a(94-2007)_Tổng%20hợp%20chi%20tiết%20các%20chính%20sách%20BC%20Bộ%20Tài%20Chính%202012(1)_ĐB+YT_DT 2017(25.10)" xfId="1350"/>
    <cellStyle name="T_Bieu 4a(94-2007)_Tổng%20hợp%20chi%20tiết%20các%20chính%20sách%20BC%20Bộ%20Tài%20Chính%202012(1)_Mặt bằng 2017" xfId="1351"/>
    <cellStyle name="T_Bieu 4a(94-2007)_Tổng%20hợp%20chi%20tiết%20các%20chính%20sách%20BC%20Bộ%20Tài%20Chính%202012(1)_Mặt bằng 2017_DT 2017(06.11)" xfId="1352"/>
    <cellStyle name="T_Bieu 4a(94-2007)_Tổng%20hợp%20chi%20tiết%20các%20chính%20sách%20BC%20Bộ%20Tài%20Chính%202012(1)_Mặt bằng 2017_DT 2017(25.10)" xfId="1353"/>
    <cellStyle name="T_Bieu 4a(94-2007)_Tổng%20hợp%20chi%20tiết%20các%20chính%20sách%20BC%20Bộ%20Tài%20Chính%202012(1)_ngọc lặc" xfId="1354"/>
    <cellStyle name="T_Bieu 4a(94-2007)_Tổng%20hợp%20chi%20tiết%20các%20chính%20sách%20BC%20Bộ%20Tài%20Chính%202012(1)_ngọc lặc_DT 2017(06.11)" xfId="1355"/>
    <cellStyle name="T_Bieu 4a(94-2007)_Tổng%20hợp%20chi%20tiết%20các%20chính%20sách%20BC%20Bộ%20Tài%20Chính%202012(1)_ngọc lặc_DT 2017(25.10)" xfId="1356"/>
    <cellStyle name="T_Bieu 4a(94-2007)_Tổng%20hợp%20chi%20tiết%20các%20chính%20sách%20BC%20Bộ%20Tài%20Chính%202012(1)_VINH LOC-MTP2014  (1)" xfId="1357"/>
    <cellStyle name="T_Bieu 4a(94-2007)_Tổng%20hợp%20chi%20tiết%20các%20chính%20sách%20BC%20Bộ%20Tài%20Chính%202012(1)_VINH LOC-MTP2014  (1)_DT 2017(06.11)" xfId="1358"/>
    <cellStyle name="T_Bieu 4a(94-2007)_Tổng%20hợp%20chi%20tiết%20các%20chính%20sách%20BC%20Bộ%20Tài%20Chính%202012(1)_VINH LOC-MTP2014  (1)_DT 2017(25.10)" xfId="1359"/>
    <cellStyle name="T_Biểu ĐM" xfId="1360"/>
    <cellStyle name="T_Biểu ĐM_DT 2017(06.11)" xfId="1361"/>
    <cellStyle name="T_Biểu ĐM_DT 2017(25.10)" xfId="1362"/>
    <cellStyle name="T_Bieu mau danh muc du an thuoc CTMTQG nam 2008" xfId="1363"/>
    <cellStyle name="T_Bieu mau danh muc du an thuoc CTMTQG nam 2008_Bieu mau 1-2 - gui cac phong" xfId="1364"/>
    <cellStyle name="T_Bieu mau danh muc du an thuoc CTMTQG nam 2008_Bieu mau 1-2 - gui cac phong_PL 30a 5 nam theo QD giao von cua Bo KHDT 1187" xfId="2348"/>
    <cellStyle name="T_Bieu mau danh muc du an thuoc CTMTQG nam 2008_Phu bieu gui cac Phong" xfId="1365"/>
    <cellStyle name="T_Bieu mau danh muc du an thuoc CTMTQG nam 2008_Phu bieu gui cac Phong_PL 30a 5 nam theo QD giao von cua Bo KHDT 1187" xfId="2349"/>
    <cellStyle name="T_Bieu mau danh muc du an thuoc CTMTQG nam 2008_PL 30a 5 nam theo QD giao von cua Bo KHDT 1187" xfId="2350"/>
    <cellStyle name="T_Bieu mau danh muc du an thuoc CTMTQG nam 2008_Ung truoc von nam 2015 (Von 2014 - 2016)" xfId="1366"/>
    <cellStyle name="T_Bieu mau danh muc du an thuoc CTMTQG nam 2008_Ung truoc von nam 2015 (Von 2014 - 2016)_PL 30a 5 nam theo QD giao von cua Bo KHDT 1187" xfId="2351"/>
    <cellStyle name="T_Bieu tong hop nhu cau ung 2011 da chon loc -Mien nui" xfId="1367"/>
    <cellStyle name="T_Bieu tong hop nhu cau ung 2011 da chon loc -Mien nui_Bieu mau 1-2 - gui cac phong" xfId="1368"/>
    <cellStyle name="T_Bieu tong hop nhu cau ung 2011 da chon loc -Mien nui_Bieu mau 1-2 - gui cac phong_PL 30a 5 nam theo QD giao von cua Bo KHDT 1187" xfId="2352"/>
    <cellStyle name="T_Bieu tong hop nhu cau ung 2011 da chon loc -Mien nui_Phu bieu gui cac Phong" xfId="1369"/>
    <cellStyle name="T_Bieu tong hop nhu cau ung 2011 da chon loc -Mien nui_Phu bieu gui cac Phong_PL 30a 5 nam theo QD giao von cua Bo KHDT 1187" xfId="2353"/>
    <cellStyle name="T_Bieu tong hop nhu cau ung 2011 da chon loc -Mien nui_PL 30a 5 nam theo QD giao von cua Bo KHDT 1187" xfId="2354"/>
    <cellStyle name="T_Bieu tong hop nhu cau ung 2011 da chon loc -Mien nui_Ung truoc von nam 2015 (Von 2014 - 2016)" xfId="1370"/>
    <cellStyle name="T_Bieu tong hop nhu cau ung 2011 da chon loc -Mien nui_Ung truoc von nam 2015 (Von 2014 - 2016)_PL 30a 5 nam theo QD giao von cua Bo KHDT 1187" xfId="2355"/>
    <cellStyle name="T_Book1" xfId="1371"/>
    <cellStyle name="T_Book1 (version 2)" xfId="1372"/>
    <cellStyle name="T_Book1 (version 2)_BV Mắt - BB" xfId="3287"/>
    <cellStyle name="T_Book1 (version 2)_chi cuc ATTP" xfId="3288"/>
    <cellStyle name="T_Book1 (version 2)_ĐB+YT" xfId="1373"/>
    <cellStyle name="T_Book1 (version 2)_ĐB+YT_DT 2017(06.11)" xfId="1374"/>
    <cellStyle name="T_Book1 (version 2)_ĐB+YT_DT 2017(25.10)" xfId="1375"/>
    <cellStyle name="T_Book1 (version 2)_Mặt bằng 2017" xfId="1376"/>
    <cellStyle name="T_Book1 (version 2)_Mặt bằng 2017_DT 2017(06.11)" xfId="1377"/>
    <cellStyle name="T_Book1 (version 2)_Mặt bằng 2017_DT 2017(25.10)" xfId="1378"/>
    <cellStyle name="T_Book1 (version 2)_ngọc lặc" xfId="1379"/>
    <cellStyle name="T_Book1 (version 2)_ngọc lặc_DT 2017(06.11)" xfId="1380"/>
    <cellStyle name="T_Book1 (version 2)_ngọc lặc_DT 2017(25.10)" xfId="1381"/>
    <cellStyle name="T_Book1 (version 2)_Trung tâm nước SH và VSMTNT" xfId="3289"/>
    <cellStyle name="T_Book1 (version 2)_VINH LOC-MTP2014  (1)" xfId="1382"/>
    <cellStyle name="T_Book1 (version 2)_VINH LOC-MTP2014  (1)_DT 2017(06.11)" xfId="1383"/>
    <cellStyle name="T_Book1 (version 2)_VINH LOC-MTP2014  (1)_DT 2017(25.10)" xfId="1384"/>
    <cellStyle name="T_Book1 2" xfId="3131"/>
    <cellStyle name="T_Book1 3" xfId="3245"/>
    <cellStyle name="T_Book1_1" xfId="1385"/>
    <cellStyle name="T_Book1_1 2" xfId="3132"/>
    <cellStyle name="T_Book1_1_2974" xfId="1386"/>
    <cellStyle name="T_Book1_1_2974_ĐB+YT" xfId="1387"/>
    <cellStyle name="T_Book1_1_2974_ĐB+YT_DT 2017(06.11)" xfId="1388"/>
    <cellStyle name="T_Book1_1_2974_ĐB+YT_DT 2017(25.10)" xfId="1389"/>
    <cellStyle name="T_Book1_1_2974_Mặt bằng 2017" xfId="1390"/>
    <cellStyle name="T_Book1_1_2974_Mặt bằng 2017_DT 2017(06.11)" xfId="1391"/>
    <cellStyle name="T_Book1_1_2974_Mặt bằng 2017_DT 2017(25.10)" xfId="1392"/>
    <cellStyle name="T_Book1_1_2974_ngọc lặc" xfId="1393"/>
    <cellStyle name="T_Book1_1_2974_ngọc lặc_DT 2017(06.11)" xfId="1394"/>
    <cellStyle name="T_Book1_1_2974_ngọc lặc_DT 2017(25.10)" xfId="1395"/>
    <cellStyle name="T_Book1_1_2974_VINH LOC-MTP2014  (1)" xfId="1396"/>
    <cellStyle name="T_Book1_1_2974_VINH LOC-MTP2014  (1)_DT 2017(06.11)" xfId="1397"/>
    <cellStyle name="T_Book1_1_2974_VINH LOC-MTP2014  (1)_DT 2017(25.10)" xfId="1398"/>
    <cellStyle name="T_Book1_1_Bang chi tiet phan bo kinh phi HL DQ bien nam 2014." xfId="1399"/>
    <cellStyle name="T_Book1_1_Biểu ĐM" xfId="1400"/>
    <cellStyle name="T_Book1_1_Biểu ĐM_DT 2017(06.11)" xfId="1401"/>
    <cellStyle name="T_Book1_1_Biểu ĐM_DT 2017(25.10)" xfId="1402"/>
    <cellStyle name="T_Book1_1_Bieu tong hop nhu cau ung 2011 da chon loc -Mien nui" xfId="1403"/>
    <cellStyle name="T_Book1_1_Bieu tong hop nhu cau ung 2011 da chon loc -Mien nui_Bieu mau 1-2 - gui cac phong" xfId="1404"/>
    <cellStyle name="T_Book1_1_Bieu tong hop nhu cau ung 2011 da chon loc -Mien nui_Bieu mau 1-2 - gui cac phong_PL 30a 5 nam theo QD giao von cua Bo KHDT 1187" xfId="2356"/>
    <cellStyle name="T_Book1_1_Bieu tong hop nhu cau ung 2011 da chon loc -Mien nui_Phu bieu gui cac Phong" xfId="1405"/>
    <cellStyle name="T_Book1_1_Bieu tong hop nhu cau ung 2011 da chon loc -Mien nui_Phu bieu gui cac Phong_PL 30a 5 nam theo QD giao von cua Bo KHDT 1187" xfId="2357"/>
    <cellStyle name="T_Book1_1_Bieu tong hop nhu cau ung 2011 da chon loc -Mien nui_PL 30a 5 nam theo QD giao von cua Bo KHDT 1187" xfId="2358"/>
    <cellStyle name="T_Book1_1_Bieu tong hop nhu cau ung 2011 da chon loc -Mien nui_Ung truoc von nam 2015 (Von 2014 - 2016)" xfId="1406"/>
    <cellStyle name="T_Book1_1_Bieu tong hop nhu cau ung 2011 da chon loc -Mien nui_Ung truoc von nam 2015 (Von 2014 - 2016)_PL 30a 5 nam theo QD giao von cua Bo KHDT 1187" xfId="2359"/>
    <cellStyle name="T_Book1_1_Book1" xfId="3133"/>
    <cellStyle name="T_Book1_1_Book1_1" xfId="3134"/>
    <cellStyle name="T_Book1_1_Book1_2" xfId="3135"/>
    <cellStyle name="T_Book1_1_Cân đối T-c" xfId="3136"/>
    <cellStyle name="T_Book1_1_Chi tiet cac huyen ve DQTV 2013" xfId="1407"/>
    <cellStyle name="T_Book1_1_Chi tiet cac huyen ve DQTV 2013_Cân đối T-c" xfId="3137"/>
    <cellStyle name="T_Book1_1_Chi tiet cac huyen ve DQTV 2013_ĐB+YT" xfId="1408"/>
    <cellStyle name="T_Book1_1_Chi tiet cac huyen ve DQTV 2013_DT 2017(25.10)" xfId="1409"/>
    <cellStyle name="T_Book1_1_Chi tiet cac huyen ve DQTV 2013_Mặt bằng 2017" xfId="1410"/>
    <cellStyle name="T_Book1_1_Chi tiet cac huyen ve DQTV 2013_TH chung" xfId="3138"/>
    <cellStyle name="T_Book1_1_CPK" xfId="1411"/>
    <cellStyle name="T_Book1_1_CPK_DT thu 2016 (1)" xfId="1412"/>
    <cellStyle name="T_Book1_1_CPK_PB1 -  Hop truc tinh uy" xfId="2360"/>
    <cellStyle name="T_Book1_1_CPK_Phu luc so 2 - NSTW  - Phuong an tinh toan theo huong dan cua Bo (khong bao gom bat thuong)" xfId="2361"/>
    <cellStyle name="T_Book1_1_CPK_PL 3 - Hop truc tinh uy" xfId="2362"/>
    <cellStyle name="T_Book1_1_CPK_PL 30a 5 nam theo QD giao von cua Bo KHDT 1187" xfId="2363"/>
    <cellStyle name="T_Book1_1_CPK_PL3" xfId="1413"/>
    <cellStyle name="T_Book1_1_CPK_PL4 - Hop truc tinh uy" xfId="2364"/>
    <cellStyle name="T_Book1_1_DT 2017(06.11)" xfId="1414"/>
    <cellStyle name="T_Book1_1_DT 2017(25.10)" xfId="1415"/>
    <cellStyle name="T_Book1_1_Dự toán 2018 -TH PHÒNG (8-10) BCGĐ" xfId="1416"/>
    <cellStyle name="T_Book1_1_Du toan DQTV  2013 (Dat lam)" xfId="1417"/>
    <cellStyle name="T_Book1_1_Du toan KP DQTV nam 2013 (Xay dung trinh So thang 9.2012" xfId="1418"/>
    <cellStyle name="T_Book1_1_Du toan KP DQTV nam 2013 (Xay dung trinh So thang 9.2012_Biểu ĐM" xfId="1419"/>
    <cellStyle name="T_Book1_1_Du toan KP DQTV nam 2013 (Xay dung trinh So thang 9.2012_ngọc lặc" xfId="1420"/>
    <cellStyle name="T_Book1_1_Du toan KP DQTV nam 2013 (Xay dung trinh So thang 9.2012_VINH LOC-MTP2014  (1)" xfId="1421"/>
    <cellStyle name="T_Book1_1_du toan nam 2012 phan GDQP, Lao (ban chinh thuc)" xfId="1422"/>
    <cellStyle name="T_Book1_1_du toan nam 2012 phan GDQP, Lao (ban chinh thuc)_Cân đối T-c" xfId="3139"/>
    <cellStyle name="T_Book1_1_du toan nam 2012 phan GDQP, Lao (ban chinh thuc)_ĐB+YT" xfId="1423"/>
    <cellStyle name="T_Book1_1_du toan nam 2012 phan GDQP, Lao (ban chinh thuc)_DT 2017(25.10)" xfId="1424"/>
    <cellStyle name="T_Book1_1_du toan nam 2012 phan GDQP, Lao (ban chinh thuc)_Mặt bằng 2017" xfId="1425"/>
    <cellStyle name="T_Book1_1_du toan nam 2012 phan GDQP, Lao (ban chinh thuc)_TH chung" xfId="3140"/>
    <cellStyle name="T_Book1_1_du toan phan tang them do tang luong 1150 gui Anh Bac" xfId="1426"/>
    <cellStyle name="T_Book1_1_du toan phan tang them do tang luong 1150 gui Anh Bac_ngọc lặc" xfId="1427"/>
    <cellStyle name="T_Book1_1_Mẫu biểu thảo luận DT 2014" xfId="1428"/>
    <cellStyle name="T_Book1_1_Mẫu biểu thảo luận DT 2014_ĐB+YT" xfId="1429"/>
    <cellStyle name="T_Book1_1_Mẫu biểu thảo luận DT 2014_ĐB+YT_DT 2017(25.10)" xfId="1430"/>
    <cellStyle name="T_Book1_1_Mẫu biểu thảo luận DT 2014_Mặt bằng 2017" xfId="1431"/>
    <cellStyle name="T_Book1_1_Mẫu biểu thảo luận DT 2014_Mặt bằng 2017_DT 2017(25.10)" xfId="1432"/>
    <cellStyle name="T_Book1_1_Muc khoan quy PC theo ND 29" xfId="1433"/>
    <cellStyle name="T_Book1_1_Muc khoan quy PC theo ND 29_DT 2017(25.10)" xfId="1434"/>
    <cellStyle name="T_Book1_1_Phu luc KP" xfId="1435"/>
    <cellStyle name="T_Book1_1_PL 30a 5 nam theo QD giao von cua Bo KHDT 1187" xfId="2365"/>
    <cellStyle name="T_Book1_1_Quan trang dot 2 2013 (Quan tính)" xfId="1436"/>
    <cellStyle name="T_Book1_1_TH chung" xfId="3141"/>
    <cellStyle name="T_Book1_1_Thiet bi" xfId="1437"/>
    <cellStyle name="T_Book1_1_Thiet bi_DT thu 2016 (1)" xfId="1438"/>
    <cellStyle name="T_Book1_1_Thiet bi_PB1 -  Hop truc tinh uy" xfId="2366"/>
    <cellStyle name="T_Book1_1_Thiet bi_Phu luc so 2 - NSTW  - Phuong an tinh toan theo huong dan cua Bo (khong bao gom bat thuong)" xfId="2367"/>
    <cellStyle name="T_Book1_1_Thiet bi_PL 3 - Hop truc tinh uy" xfId="2368"/>
    <cellStyle name="T_Book1_1_Thiet bi_PL 30a 5 nam theo QD giao von cua Bo KHDT 1187" xfId="2369"/>
    <cellStyle name="T_Book1_1_Thiet bi_PL3" xfId="1439"/>
    <cellStyle name="T_Book1_1_Thiet bi_PL4 - Hop truc tinh uy" xfId="2370"/>
    <cellStyle name="T_Book1_1_Tổng%20hợp%20chi%20tiết%20các%20chính%20sách%20BC%20Bộ%20Tài%20Chính%202012(1)" xfId="1440"/>
    <cellStyle name="T_Book1_1_Tổng%20hợp%20chi%20tiết%20các%20chính%20sách%20BC%20Bộ%20Tài%20Chính%202012(1)_ĐB+YT" xfId="1441"/>
    <cellStyle name="T_Book1_1_Tổng%20hợp%20chi%20tiết%20các%20chính%20sách%20BC%20Bộ%20Tài%20Chính%202012(1)_ĐB+YT_DT 2017(25.10)" xfId="1442"/>
    <cellStyle name="T_Book1_1_Tổng%20hợp%20chi%20tiết%20các%20chính%20sách%20BC%20Bộ%20Tài%20Chính%202012(1)_Mặt bằng 2017" xfId="1443"/>
    <cellStyle name="T_Book1_1_Tổng%20hợp%20chi%20tiết%20các%20chính%20sách%20BC%20Bộ%20Tài%20Chính%202012(1)_Mặt bằng 2017_DT 2017(25.10)" xfId="1444"/>
    <cellStyle name="T_Book1_1_Tổng%20hợp%20chi%20tiết%20các%20chính%20sách%20BC%20Bộ%20Tài%20Chính%202012(1)_ngọc lặc" xfId="1445"/>
    <cellStyle name="T_Book1_1_Tổng%20hợp%20chi%20tiết%20các%20chính%20sách%20BC%20Bộ%20Tài%20Chính%202012(1)_ngọc lặc_DT 2017(25.10)" xfId="1446"/>
    <cellStyle name="T_Book1_1_Tổng%20hợp%20chi%20tiết%20các%20chính%20sách%20BC%20Bộ%20Tài%20Chính%202012(1)_VINH LOC-MTP2014  (1)" xfId="1447"/>
    <cellStyle name="T_Book1_1_Tổng%20hợp%20chi%20tiết%20các%20chính%20sách%20BC%20Bộ%20Tài%20Chính%202012(1)_VINH LOC-MTP2014  (1)_DT 2017(25.10)" xfId="1448"/>
    <cellStyle name="T_Book1_1_Trình%20Bộ%20TC%20bổ%20sung%20DT%202013(1)" xfId="1449"/>
    <cellStyle name="T_Book1_1_Trình%20Bộ%20TC%20bổ%20sung%20DT%202013(1)_ĐB+YT" xfId="1450"/>
    <cellStyle name="T_Book1_1_Trình%20Bộ%20TC%20bổ%20sung%20DT%202013(1)_ĐB+YT_DT 2017(25.10)" xfId="1451"/>
    <cellStyle name="T_Book1_1_Trình%20Bộ%20TC%20bổ%20sung%20DT%202013(1)_Mặt bằng 2017" xfId="1452"/>
    <cellStyle name="T_Book1_1_Trình%20Bộ%20TC%20bổ%20sung%20DT%202013(1)_Mặt bằng 2017_DT 2017(25.10)" xfId="1453"/>
    <cellStyle name="T_Book1_1_Trình%20Bộ%20TC%20bổ%20sung%20DT%202013(1)_ngọc lặc" xfId="1454"/>
    <cellStyle name="T_Book1_1_Trình%20Bộ%20TC%20bổ%20sung%20DT%202013(1)_ngọc lặc_DT 2017(25.10)" xfId="1455"/>
    <cellStyle name="T_Book1_1_Trình%20Bộ%20TC%20bổ%20sung%20DT%202013(1)_VINH LOC-MTP2014  (1)" xfId="1456"/>
    <cellStyle name="T_Book1_1_Trình%20Bộ%20TC%20bổ%20sung%20DT%202013(1)_VINH LOC-MTP2014  (1)_DT 2017(25.10)" xfId="1457"/>
    <cellStyle name="T_Book1_2" xfId="1458"/>
    <cellStyle name="T_Book1_2 2" xfId="3142"/>
    <cellStyle name="T_Book1_2_Book1" xfId="3143"/>
    <cellStyle name="T_Book1_2_BV Mắt - BB" xfId="3290"/>
    <cellStyle name="T_Book1_2_chi cuc ATTP" xfId="3291"/>
    <cellStyle name="T_Book1_2_ĐB+YT" xfId="1459"/>
    <cellStyle name="T_Book1_2_ĐB+YT_DT 2017(25.10)" xfId="1460"/>
    <cellStyle name="T_Book1_2_Mặt bằng 2017" xfId="1461"/>
    <cellStyle name="T_Book1_2_Mặt bằng 2017_DT 2017(25.10)" xfId="1462"/>
    <cellStyle name="T_Book1_2_Trình%20Bộ%20TC%20bổ%20sung%20DT%202013(1)" xfId="1463"/>
    <cellStyle name="T_Book1_2_Trình%20Bộ%20TC%20bổ%20sung%20DT%202013(1)_ĐB+YT" xfId="1464"/>
    <cellStyle name="T_Book1_2_Trình%20Bộ%20TC%20bổ%20sung%20DT%202013(1)_ĐB+YT_DT 2017(25.10)" xfId="1465"/>
    <cellStyle name="T_Book1_2_Trình%20Bộ%20TC%20bổ%20sung%20DT%202013(1)_Mặt bằng 2017" xfId="1466"/>
    <cellStyle name="T_Book1_2_Trình%20Bộ%20TC%20bổ%20sung%20DT%202013(1)_Mặt bằng 2017_DT 2017(25.10)" xfId="1467"/>
    <cellStyle name="T_Book1_2_Trình%20Bộ%20TC%20bổ%20sung%20DT%202013(1)_ngọc lặc" xfId="1468"/>
    <cellStyle name="T_Book1_2_Trình%20Bộ%20TC%20bổ%20sung%20DT%202013(1)_ngọc lặc_DT 2017(25.10)" xfId="1469"/>
    <cellStyle name="T_Book1_2_Trình%20Bộ%20TC%20bổ%20sung%20DT%202013(1)_VINH LOC-MTP2014  (1)" xfId="1470"/>
    <cellStyle name="T_Book1_2_Trình%20Bộ%20TC%20bổ%20sung%20DT%202013(1)_VINH LOC-MTP2014  (1)_DT 2017(25.10)" xfId="1471"/>
    <cellStyle name="T_Book1_2_Trung tâm nước SH và VSMTNT" xfId="3292"/>
    <cellStyle name="T_Book1_3" xfId="1472"/>
    <cellStyle name="T_Book1_3 2" xfId="3144"/>
    <cellStyle name="T_Book1_3_Ban nhap du toan KP DQTV nam 2013" xfId="1473"/>
    <cellStyle name="T_Book1_3_Bang chi tiet phan bo kinh phi HL DQ bien nam 2014." xfId="1474"/>
    <cellStyle name="T_Book1_3_Biểu ĐM" xfId="1475"/>
    <cellStyle name="T_Book1_3_Cân đối T-c" xfId="3145"/>
    <cellStyle name="T_Book1_3_ĐB+YT" xfId="1476"/>
    <cellStyle name="T_Book1_3_DT 2017(25.10)" xfId="1477"/>
    <cellStyle name="T_Book1_3_Du toan DQTV  2013 (Dat lam)" xfId="1478"/>
    <cellStyle name="T_Book1_3_Du toan KP DQTV nam 2013 (Xay dung trinh So thang 9.2012" xfId="1479"/>
    <cellStyle name="T_Book1_3_Du toan KP DQTV nam 2014 (Ban du toan lan 1 gui di Bo thang 7.2013)" xfId="1480"/>
    <cellStyle name="T_Book1_3_Du toan KP DQTV, GDQP nam 2014 cua Bo CH" xfId="1481"/>
    <cellStyle name="T_Book1_3_du toan nam 2012 phan GDQP, Lao (ban chinh thuc)" xfId="1482"/>
    <cellStyle name="T_Book1_3_du toan nam 2012 phan GDQP, Lao (ban chinh thuc)_Biểu ĐM" xfId="1483"/>
    <cellStyle name="T_Book1_3_du toan nam 2012 phan GDQP, Lao (ban chinh thuc)_Cân đối T-c" xfId="3146"/>
    <cellStyle name="T_Book1_3_du toan nam 2012 phan GDQP, Lao (ban chinh thuc)_ĐB+YT" xfId="1484"/>
    <cellStyle name="T_Book1_3_du toan nam 2012 phan GDQP, Lao (ban chinh thuc)_DT 2017(25.10)" xfId="1485"/>
    <cellStyle name="T_Book1_3_du toan nam 2012 phan GDQP, Lao (ban chinh thuc)_Mặt bằng 2017" xfId="1486"/>
    <cellStyle name="T_Book1_3_du toan nam 2012 phan GDQP, Lao (ban chinh thuc)_ngọc lặc" xfId="1487"/>
    <cellStyle name="T_Book1_3_du toan nam 2012 phan GDQP, Lao (ban chinh thuc)_TH chung" xfId="3147"/>
    <cellStyle name="T_Book1_3_du toan nam 2012 phan GDQP, Lao (ban chinh thuc)_VINH LOC-MTP2014  (1)" xfId="1488"/>
    <cellStyle name="T_Book1_3_Mặt bằng 2017" xfId="1489"/>
    <cellStyle name="T_Book1_3_Phu luc KP" xfId="1490"/>
    <cellStyle name="T_Book1_3_Quan trang dot 2 2013 (Quan tính)" xfId="1491"/>
    <cellStyle name="T_Book1_3_TH chung" xfId="3148"/>
    <cellStyle name="T_Book1_BAo cao chi cuc de dieu" xfId="1492"/>
    <cellStyle name="T_Book1_Biểu ĐM" xfId="1493"/>
    <cellStyle name="T_Book1_Bieu mau danh muc du an thuoc CTMTQG nam 2008" xfId="1494"/>
    <cellStyle name="T_Book1_Bieu mau danh muc du an thuoc CTMTQG nam 2008_Bieu mau 1-2 - gui cac phong" xfId="1495"/>
    <cellStyle name="T_Book1_Bieu mau danh muc du an thuoc CTMTQG nam 2008_Bieu mau 1-2 - gui cac phong_PL 30a 5 nam theo QD giao von cua Bo KHDT 1187" xfId="2371"/>
    <cellStyle name="T_Book1_Bieu mau danh muc du an thuoc CTMTQG nam 2008_Phu bieu gui cac Phong" xfId="1496"/>
    <cellStyle name="T_Book1_Bieu mau danh muc du an thuoc CTMTQG nam 2008_Phu bieu gui cac Phong_PL 30a 5 nam theo QD giao von cua Bo KHDT 1187" xfId="2372"/>
    <cellStyle name="T_Book1_Bieu mau danh muc du an thuoc CTMTQG nam 2008_PL 30a 5 nam theo QD giao von cua Bo KHDT 1187" xfId="2373"/>
    <cellStyle name="T_Book1_Bieu mau danh muc du an thuoc CTMTQG nam 2008_Ung truoc von nam 2015 (Von 2014 - 2016)" xfId="1497"/>
    <cellStyle name="T_Book1_Bieu mau danh muc du an thuoc CTMTQG nam 2008_Ung truoc von nam 2015 (Von 2014 - 2016)_PL 30a 5 nam theo QD giao von cua Bo KHDT 1187" xfId="2374"/>
    <cellStyle name="T_Book1_Bieu so 7" xfId="1498"/>
    <cellStyle name="T_Book1_Bieu tong hop nhu cau ung 2011 da chon loc -Mien nui" xfId="1499"/>
    <cellStyle name="T_Book1_Bieu tong hop nhu cau ung 2011 da chon loc -Mien nui_Bieu mau 1-2 - gui cac phong" xfId="1500"/>
    <cellStyle name="T_Book1_Bieu tong hop nhu cau ung 2011 da chon loc -Mien nui_Bieu mau 1-2 - gui cac phong_PL 30a 5 nam theo QD giao von cua Bo KHDT 1187" xfId="2375"/>
    <cellStyle name="T_Book1_Bieu tong hop nhu cau ung 2011 da chon loc -Mien nui_Phu bieu gui cac Phong" xfId="1501"/>
    <cellStyle name="T_Book1_Bieu tong hop nhu cau ung 2011 da chon loc -Mien nui_Phu bieu gui cac Phong_PL 30a 5 nam theo QD giao von cua Bo KHDT 1187" xfId="2376"/>
    <cellStyle name="T_Book1_Bieu tong hop nhu cau ung 2011 da chon loc -Mien nui_PL 30a 5 nam theo QD giao von cua Bo KHDT 1187" xfId="2377"/>
    <cellStyle name="T_Book1_Bieu tong hop nhu cau ung 2011 da chon loc -Mien nui_Ung truoc von nam 2015 (Von 2014 - 2016)" xfId="1502"/>
    <cellStyle name="T_Book1_Bieu tong hop nhu cau ung 2011 da chon loc -Mien nui_Ung truoc von nam 2015 (Von 2014 - 2016)_PL 30a 5 nam theo QD giao von cua Bo KHDT 1187" xfId="2378"/>
    <cellStyle name="T_Book1_Book1" xfId="1503"/>
    <cellStyle name="T_Book1_Book1 2" xfId="3149"/>
    <cellStyle name="T_Book1_Book1_1" xfId="3150"/>
    <cellStyle name="T_Book1_Book1_2" xfId="3151"/>
    <cellStyle name="T_Book1_Book1_Bang chi tiet phan bo kinh phi HL DQ bien nam 2014." xfId="1504"/>
    <cellStyle name="T_Book1_Book1_Book1" xfId="3152"/>
    <cellStyle name="T_Book1_Book1_Cân đối T-c" xfId="3153"/>
    <cellStyle name="T_Book1_Book1_ĐB+YT" xfId="1505"/>
    <cellStyle name="T_Book1_Book1_DT 2017(25.10)" xfId="1506"/>
    <cellStyle name="T_Book1_Book1_Du toan DQTV  2013 (Dat lam)" xfId="1507"/>
    <cellStyle name="T_Book1_Book1_Du toan KP DQTV nam 2013 (Xay dung trinh So thang 9.2012" xfId="1508"/>
    <cellStyle name="T_Book1_Book1_Du toan KP DQTV nam 2013 (Xay dung trinh So thang 9.2012_Biểu ĐM" xfId="1509"/>
    <cellStyle name="T_Book1_Book1_Du toan KP DQTV nam 2013 (Xay dung trinh So thang 9.2012_ngọc lặc" xfId="1510"/>
    <cellStyle name="T_Book1_Book1_Du toan KP DQTV nam 2013 (Xay dung trinh So thang 9.2012_VINH LOC-MTP2014  (1)" xfId="1511"/>
    <cellStyle name="T_Book1_Book1_du toan nam 2012 phan GDQP, Lao (ban chinh thuc)" xfId="1512"/>
    <cellStyle name="T_Book1_Book1_du toan nam 2012 phan GDQP, Lao (ban chinh thuc)_Cân đối T-c" xfId="3154"/>
    <cellStyle name="T_Book1_Book1_du toan nam 2012 phan GDQP, Lao (ban chinh thuc)_ĐB+YT" xfId="1513"/>
    <cellStyle name="T_Book1_Book1_du toan nam 2012 phan GDQP, Lao (ban chinh thuc)_DT 2017(25.10)" xfId="1514"/>
    <cellStyle name="T_Book1_Book1_du toan nam 2012 phan GDQP, Lao (ban chinh thuc)_Mặt bằng 2017" xfId="1515"/>
    <cellStyle name="T_Book1_Book1_du toan nam 2012 phan GDQP, Lao (ban chinh thuc)_TH chung" xfId="3155"/>
    <cellStyle name="T_Book1_Book1_Mặt bằng 2017" xfId="1516"/>
    <cellStyle name="T_Book1_Book1_ngọc lặc" xfId="1517"/>
    <cellStyle name="T_Book1_Book1_Phu luc KP" xfId="1518"/>
    <cellStyle name="T_Book1_Book1_Quan trang dot 2 2013 (Quan tính)" xfId="1519"/>
    <cellStyle name="T_Book1_Book1_TH chung" xfId="3156"/>
    <cellStyle name="T_Book1_Book1_Trình%20Bộ%20TC%20bổ%20sung%20DT%202013(1)" xfId="1520"/>
    <cellStyle name="T_Book1_Book1_Trình%20Bộ%20TC%20bổ%20sung%20DT%202013(1)_ĐB+YT" xfId="1521"/>
    <cellStyle name="T_Book1_Book1_Trình%20Bộ%20TC%20bổ%20sung%20DT%202013(1)_ĐB+YT_DT 2017(25.10)" xfId="1522"/>
    <cellStyle name="T_Book1_Book1_Trình%20Bộ%20TC%20bổ%20sung%20DT%202013(1)_Mặt bằng 2017" xfId="1523"/>
    <cellStyle name="T_Book1_Book1_Trình%20Bộ%20TC%20bổ%20sung%20DT%202013(1)_Mặt bằng 2017_DT 2017(25.10)" xfId="1524"/>
    <cellStyle name="T_Book1_Book1_Trình%20Bộ%20TC%20bổ%20sung%20DT%202013(1)_ngọc lặc" xfId="1525"/>
    <cellStyle name="T_Book1_Book1_Trình%20Bộ%20TC%20bổ%20sung%20DT%202013(1)_ngọc lặc_DT 2017(25.10)" xfId="1526"/>
    <cellStyle name="T_Book1_Book1_Trình%20Bộ%20TC%20bổ%20sung%20DT%202013(1)_VINH LOC-MTP2014  (1)" xfId="1527"/>
    <cellStyle name="T_Book1_Book1_Trình%20Bộ%20TC%20bổ%20sung%20DT%202013(1)_VINH LOC-MTP2014  (1)_DT 2017(25.10)" xfId="1528"/>
    <cellStyle name="T_Book1_Book1_VINH LOC-MTP2014  (1)" xfId="1529"/>
    <cellStyle name="T_Book1_Cân đối T-c" xfId="3157"/>
    <cellStyle name="T_Book1_Chi tiet cac huyen ve DQTV 2013" xfId="1530"/>
    <cellStyle name="T_Book1_Chitiet" xfId="1531"/>
    <cellStyle name="T_Book1_Cong trinh co y kien LD_Dang_NN_2011-Tay nguyen-9-10" xfId="1532"/>
    <cellStyle name="T_Book1_Cong trinh co y kien LD_Dang_NN_2011-Tay nguyen-9-10_Bieu mau 1-2 - gui cac phong" xfId="1533"/>
    <cellStyle name="T_Book1_Cong trinh co y kien LD_Dang_NN_2011-Tay nguyen-9-10_Bieu mau 1-2 - gui cac phong_PL 30a 5 nam theo QD giao von cua Bo KHDT 1187" xfId="2379"/>
    <cellStyle name="T_Book1_Cong trinh co y kien LD_Dang_NN_2011-Tay nguyen-9-10_PB1 -  Hop truc tinh uy" xfId="2380"/>
    <cellStyle name="T_Book1_Cong trinh co y kien LD_Dang_NN_2011-Tay nguyen-9-10_Phu bieu gui cac Phong" xfId="1534"/>
    <cellStyle name="T_Book1_Cong trinh co y kien LD_Dang_NN_2011-Tay nguyen-9-10_Phu bieu gui cac Phong_PL 30a 5 nam theo QD giao von cua Bo KHDT 1187" xfId="2381"/>
    <cellStyle name="T_Book1_Cong trinh co y kien LD_Dang_NN_2011-Tay nguyen-9-10_Phu luc so 2 - NSTW  - Phuong an tinh toan theo huong dan cua Bo (khong bao gom bat thuong)" xfId="2382"/>
    <cellStyle name="T_Book1_Cong trinh co y kien LD_Dang_NN_2011-Tay nguyen-9-10_PL 3 - Hop truc tinh uy" xfId="2383"/>
    <cellStyle name="T_Book1_Cong trinh co y kien LD_Dang_NN_2011-Tay nguyen-9-10_PL 30a 5 nam theo QD giao von cua Bo KHDT 1187" xfId="2384"/>
    <cellStyle name="T_Book1_Cong trinh co y kien LD_Dang_NN_2011-Tay nguyen-9-10_PL3" xfId="1535"/>
    <cellStyle name="T_Book1_Cong trinh co y kien LD_Dang_NN_2011-Tay nguyen-9-10_PL4 - Hop truc tinh uy" xfId="2385"/>
    <cellStyle name="T_Book1_Cong trinh co y kien LD_Dang_NN_2011-Tay nguyen-9-10_Ung truoc von nam 2015 (Von 2014 - 2016)" xfId="1536"/>
    <cellStyle name="T_Book1_Cong trinh co y kien LD_Dang_NN_2011-Tay nguyen-9-10_Ung truoc von nam 2015 (Von 2014 - 2016)_PL 30a 5 nam theo QD giao von cua Bo KHDT 1187" xfId="2386"/>
    <cellStyle name="T_Book1_CPK" xfId="1537"/>
    <cellStyle name="T_Book1_CPK_PL 30a 5 nam theo QD giao von cua Bo KHDT 1187" xfId="2387"/>
    <cellStyle name="T_Book1_ĐB+YT" xfId="1538"/>
    <cellStyle name="T_Book1_DK 2012" xfId="1539"/>
    <cellStyle name="T_Book1_DT 2017(06.11)" xfId="1540"/>
    <cellStyle name="T_Book1_DT 2017(25.10)" xfId="1541"/>
    <cellStyle name="T_Book1_DT thu 2016 (1)" xfId="1542"/>
    <cellStyle name="T_Book1_Du an khoi cong moi nam 2010" xfId="1543"/>
    <cellStyle name="T_Book1_Du an khoi cong moi nam 2010_Bieu mau 1-2 - gui cac phong" xfId="1544"/>
    <cellStyle name="T_Book1_Du an khoi cong moi nam 2010_Bieu mau 1-2 - gui cac phong_PL 30a 5 nam theo QD giao von cua Bo KHDT 1187" xfId="2388"/>
    <cellStyle name="T_Book1_Du an khoi cong moi nam 2010_Phu bieu gui cac Phong" xfId="1545"/>
    <cellStyle name="T_Book1_Du an khoi cong moi nam 2010_Phu bieu gui cac Phong_PL 30a 5 nam theo QD giao von cua Bo KHDT 1187" xfId="2389"/>
    <cellStyle name="T_Book1_Du an khoi cong moi nam 2010_PL 30a 5 nam theo QD giao von cua Bo KHDT 1187" xfId="2390"/>
    <cellStyle name="T_Book1_Du an khoi cong moi nam 2010_Ung truoc von nam 2015 (Von 2014 - 2016)" xfId="1546"/>
    <cellStyle name="T_Book1_Du an khoi cong moi nam 2010_Ung truoc von nam 2015 (Von 2014 - 2016)_PL 30a 5 nam theo QD giao von cua Bo KHDT 1187" xfId="2391"/>
    <cellStyle name="T_Book1_Du kien ke hoach nguon von can doi ngan sach ngay (25.8.2012)" xfId="1547"/>
    <cellStyle name="T_Book1_Du kien KH TPCP 2013" xfId="1548"/>
    <cellStyle name="T_Book1_du toan phan tang them do tang luong 1150 gui Anh Bac" xfId="1549"/>
    <cellStyle name="T_Book1_Hang Tom goi9 9-07(Cau 12 sua)" xfId="1550"/>
    <cellStyle name="T_Book1_Ket qua phan bo von nam 2008" xfId="1551"/>
    <cellStyle name="T_Book1_Ket qua phan bo von nam 2008_Bieu mau 1-2 - gui cac phong" xfId="1552"/>
    <cellStyle name="T_Book1_Ket qua phan bo von nam 2008_Bieu mau 1-2 - gui cac phong_PL 30a 5 nam theo QD giao von cua Bo KHDT 1187" xfId="2392"/>
    <cellStyle name="T_Book1_Ket qua phan bo von nam 2008_Phu bieu gui cac Phong" xfId="1553"/>
    <cellStyle name="T_Book1_Ket qua phan bo von nam 2008_Phu bieu gui cac Phong_PL 30a 5 nam theo QD giao von cua Bo KHDT 1187" xfId="2393"/>
    <cellStyle name="T_Book1_Ket qua phan bo von nam 2008_PL 30a 5 nam theo QD giao von cua Bo KHDT 1187" xfId="2394"/>
    <cellStyle name="T_Book1_Ket qua phan bo von nam 2008_Ung truoc von nam 2015 (Von 2014 - 2016)" xfId="1554"/>
    <cellStyle name="T_Book1_Ket qua phan bo von nam 2008_Ung truoc von nam 2015 (Von 2014 - 2016)_PL 30a 5 nam theo QD giao von cua Bo KHDT 1187" xfId="2395"/>
    <cellStyle name="T_Book1_KH XDCB_2008 lan 2 sua ngay 10-11" xfId="1555"/>
    <cellStyle name="T_Book1_KH XDCB_2008 lan 2 sua ngay 10-11_Bieu mau 1-2 - gui cac phong" xfId="1556"/>
    <cellStyle name="T_Book1_KH XDCB_2008 lan 2 sua ngay 10-11_Bieu mau 1-2 - gui cac phong_PL 30a 5 nam theo QD giao von cua Bo KHDT 1187" xfId="2396"/>
    <cellStyle name="T_Book1_KH XDCB_2008 lan 2 sua ngay 10-11_Phu bieu gui cac Phong" xfId="1557"/>
    <cellStyle name="T_Book1_KH XDCB_2008 lan 2 sua ngay 10-11_Phu bieu gui cac Phong_PL 30a 5 nam theo QD giao von cua Bo KHDT 1187" xfId="2397"/>
    <cellStyle name="T_Book1_KH XDCB_2008 lan 2 sua ngay 10-11_PL 30a 5 nam theo QD giao von cua Bo KHDT 1187" xfId="2398"/>
    <cellStyle name="T_Book1_KH XDCB_2008 lan 2 sua ngay 10-11_Ung truoc von nam 2015 (Von 2014 - 2016)" xfId="1558"/>
    <cellStyle name="T_Book1_KH XDCB_2008 lan 2 sua ngay 10-11_Ung truoc von nam 2015 (Von 2014 - 2016)_PL 30a 5 nam theo QD giao von cua Bo KHDT 1187" xfId="2399"/>
    <cellStyle name="T_Book1_Khoi luong chinh Hang Tom" xfId="1559"/>
    <cellStyle name="T_Book1_Mặt bằng 2017" xfId="1560"/>
    <cellStyle name="T_Book1_Muc khoan quy PC theo ND 29" xfId="1561"/>
    <cellStyle name="T_Book1_NC" xfId="1562"/>
    <cellStyle name="T_Book1_Nhu cau von ung truoc 2011 Tha h Hoa + Nge An gui TW" xfId="1563"/>
    <cellStyle name="T_Book1_Nhu cau von ung truoc 2011 Tha h Hoa + Nge An gui TW_PB1 -  Hop truc tinh uy" xfId="2400"/>
    <cellStyle name="T_Book1_Nhu cau von ung truoc 2011 Tha h Hoa + Nge An gui TW_Phu luc so 2 - NSTW  - Phuong an tinh toan theo huong dan cua Bo (khong bao gom bat thuong)" xfId="2401"/>
    <cellStyle name="T_Book1_Nhu cau von ung truoc 2011 Tha h Hoa + Nge An gui TW_PL 3 - Hop truc tinh uy" xfId="2402"/>
    <cellStyle name="T_Book1_Nhu cau von ung truoc 2011 Tha h Hoa + Nge An gui TW_PL 30a 5 nam theo QD giao von cua Bo KHDT 1187" xfId="2403"/>
    <cellStyle name="T_Book1_Nhu cau von ung truoc 2011 Tha h Hoa + Nge An gui TW_PL3" xfId="1564"/>
    <cellStyle name="T_Book1_Nhu cau von ung truoc 2011 Tha h Hoa + Nge An gui TW_PL4 - Hop truc tinh uy" xfId="2404"/>
    <cellStyle name="T_Book1_PB1 -  Hop truc tinh uy" xfId="2405"/>
    <cellStyle name="T_Book1_Phu luc LL" xfId="17305"/>
    <cellStyle name="T_Book1_Phu luc so 2 - NSTW  - Phuong an tinh toan theo huong dan cua Bo (khong bao gom bat thuong)" xfId="2406"/>
    <cellStyle name="T_Book1_PL 3 - Hop truc tinh uy" xfId="2407"/>
    <cellStyle name="T_Book1_PL 30a 5 nam theo QD giao von cua Bo KHDT 1187" xfId="2408"/>
    <cellStyle name="T_Book1_PL3" xfId="1565"/>
    <cellStyle name="T_Book1_PL4 - Hop truc tinh uy" xfId="2409"/>
    <cellStyle name="T_Book1_TH chung" xfId="3158"/>
    <cellStyle name="T_Book1_TH ung tren 70%-Ra soat phap ly-8-6 (dung de chuyen vao vu TH)" xfId="1566"/>
    <cellStyle name="T_Book1_TH ung tren 70%-Ra soat phap ly-8-6 (dung de chuyen vao vu TH)_Bieu mau 1-2 - gui cac phong" xfId="1567"/>
    <cellStyle name="T_Book1_TH ung tren 70%-Ra soat phap ly-8-6 (dung de chuyen vao vu TH)_Bieu mau 1-2 - gui cac phong_PL 30a 5 nam theo QD giao von cua Bo KHDT 1187" xfId="2410"/>
    <cellStyle name="T_Book1_TH ung tren 70%-Ra soat phap ly-8-6 (dung de chuyen vao vu TH)_PB1 -  Hop truc tinh uy" xfId="2411"/>
    <cellStyle name="T_Book1_TH ung tren 70%-Ra soat phap ly-8-6 (dung de chuyen vao vu TH)_Phu bieu gui cac Phong" xfId="1568"/>
    <cellStyle name="T_Book1_TH ung tren 70%-Ra soat phap ly-8-6 (dung de chuyen vao vu TH)_Phu bieu gui cac Phong_PL 30a 5 nam theo QD giao von cua Bo KHDT 1187" xfId="2412"/>
    <cellStyle name="T_Book1_TH ung tren 70%-Ra soat phap ly-8-6 (dung de chuyen vao vu TH)_Phu luc so 2 - NSTW  - Phuong an tinh toan theo huong dan cua Bo (khong bao gom bat thuong)" xfId="2413"/>
    <cellStyle name="T_Book1_TH ung tren 70%-Ra soat phap ly-8-6 (dung de chuyen vao vu TH)_PL 3 - Hop truc tinh uy" xfId="2414"/>
    <cellStyle name="T_Book1_TH ung tren 70%-Ra soat phap ly-8-6 (dung de chuyen vao vu TH)_PL 30a 5 nam theo QD giao von cua Bo KHDT 1187" xfId="2415"/>
    <cellStyle name="T_Book1_TH ung tren 70%-Ra soat phap ly-8-6 (dung de chuyen vao vu TH)_PL3" xfId="1569"/>
    <cellStyle name="T_Book1_TH ung tren 70%-Ra soat phap ly-8-6 (dung de chuyen vao vu TH)_PL4 - Hop truc tinh uy" xfId="2416"/>
    <cellStyle name="T_Book1_TH ung tren 70%-Ra soat phap ly-8-6 (dung de chuyen vao vu TH)_Ung truoc von nam 2015 (Von 2014 - 2016)" xfId="1570"/>
    <cellStyle name="T_Book1_TH ung tren 70%-Ra soat phap ly-8-6 (dung de chuyen vao vu TH)_Ung truoc von nam 2015 (Von 2014 - 2016)_PL 30a 5 nam theo QD giao von cua Bo KHDT 1187" xfId="2417"/>
    <cellStyle name="T_Book1_TH y kien LD_KH 2010 Ca Nuoc 22-9-2011-Gui ca Vu" xfId="1571"/>
    <cellStyle name="T_Book1_TH y kien LD_KH 2010 Ca Nuoc 22-9-2011-Gui ca Vu_Bieu mau 1-2 - gui cac phong" xfId="1572"/>
    <cellStyle name="T_Book1_TH y kien LD_KH 2010 Ca Nuoc 22-9-2011-Gui ca Vu_Bieu mau 1-2 - gui cac phong_PL 30a 5 nam theo QD giao von cua Bo KHDT 1187" xfId="2418"/>
    <cellStyle name="T_Book1_TH y kien LD_KH 2010 Ca Nuoc 22-9-2011-Gui ca Vu_PB1 -  Hop truc tinh uy" xfId="2419"/>
    <cellStyle name="T_Book1_TH y kien LD_KH 2010 Ca Nuoc 22-9-2011-Gui ca Vu_Phu bieu gui cac Phong" xfId="1573"/>
    <cellStyle name="T_Book1_TH y kien LD_KH 2010 Ca Nuoc 22-9-2011-Gui ca Vu_Phu bieu gui cac Phong_PL 30a 5 nam theo QD giao von cua Bo KHDT 1187" xfId="2420"/>
    <cellStyle name="T_Book1_TH y kien LD_KH 2010 Ca Nuoc 22-9-2011-Gui ca Vu_Phu luc so 2 - NSTW  - Phuong an tinh toan theo huong dan cua Bo (khong bao gom bat thuong)" xfId="2421"/>
    <cellStyle name="T_Book1_TH y kien LD_KH 2010 Ca Nuoc 22-9-2011-Gui ca Vu_PL 3 - Hop truc tinh uy" xfId="2422"/>
    <cellStyle name="T_Book1_TH y kien LD_KH 2010 Ca Nuoc 22-9-2011-Gui ca Vu_PL 30a 5 nam theo QD giao von cua Bo KHDT 1187" xfId="2423"/>
    <cellStyle name="T_Book1_TH y kien LD_KH 2010 Ca Nuoc 22-9-2011-Gui ca Vu_PL3" xfId="1574"/>
    <cellStyle name="T_Book1_TH y kien LD_KH 2010 Ca Nuoc 22-9-2011-Gui ca Vu_PL4 - Hop truc tinh uy" xfId="2424"/>
    <cellStyle name="T_Book1_TH y kien LD_KH 2010 Ca Nuoc 22-9-2011-Gui ca Vu_Ung truoc von nam 2015 (Von 2014 - 2016)" xfId="1575"/>
    <cellStyle name="T_Book1_TH y kien LD_KH 2010 Ca Nuoc 22-9-2011-Gui ca Vu_Ung truoc von nam 2015 (Von 2014 - 2016)_PL 30a 5 nam theo QD giao von cua Bo KHDT 1187" xfId="2425"/>
    <cellStyle name="T_Book1_Thiet bi" xfId="1576"/>
    <cellStyle name="T_Book1_Thiet bi_PL 30a 5 nam theo QD giao von cua Bo KHDT 1187" xfId="2426"/>
    <cellStyle name="T_Book1_TN - Ho tro khac 2011" xfId="1577"/>
    <cellStyle name="T_Book1_TN - Ho tro khac 2011_Bieu mau 1-2 - gui cac phong" xfId="1578"/>
    <cellStyle name="T_Book1_TN - Ho tro khac 2011_Bieu mau 1-2 - gui cac phong_PL 30a 5 nam theo QD giao von cua Bo KHDT 1187" xfId="2427"/>
    <cellStyle name="T_Book1_TN - Ho tro khac 2011_PB1 -  Hop truc tinh uy" xfId="2428"/>
    <cellStyle name="T_Book1_TN - Ho tro khac 2011_Phu bieu gui cac Phong" xfId="1579"/>
    <cellStyle name="T_Book1_TN - Ho tro khac 2011_Phu bieu gui cac Phong_PL 30a 5 nam theo QD giao von cua Bo KHDT 1187" xfId="2429"/>
    <cellStyle name="T_Book1_TN - Ho tro khac 2011_Phu luc so 2 - NSTW  - Phuong an tinh toan theo huong dan cua Bo (khong bao gom bat thuong)" xfId="2430"/>
    <cellStyle name="T_Book1_TN - Ho tro khac 2011_PL 3 - Hop truc tinh uy" xfId="2431"/>
    <cellStyle name="T_Book1_TN - Ho tro khac 2011_PL 30a 5 nam theo QD giao von cua Bo KHDT 1187" xfId="2432"/>
    <cellStyle name="T_Book1_TN - Ho tro khac 2011_PL3" xfId="1580"/>
    <cellStyle name="T_Book1_TN - Ho tro khac 2011_PL4 - Hop truc tinh uy" xfId="2433"/>
    <cellStyle name="T_Book1_TN - Ho tro khac 2011_Ung truoc von nam 2015 (Von 2014 - 2016)" xfId="1581"/>
    <cellStyle name="T_Book1_TN - Ho tro khac 2011_Ung truoc von nam 2015 (Von 2014 - 2016)_PL 30a 5 nam theo QD giao von cua Bo KHDT 1187" xfId="2434"/>
    <cellStyle name="T_Book1_Tong hop nhu cau von den 30.9.2011 (Bieu tong hop)" xfId="1582"/>
    <cellStyle name="T_Book1_Tong hop von TPCP 2012 - 2015 va 2014 - 2016" xfId="2435"/>
    <cellStyle name="T_Book1_Tong_hop_bao_cao_doi_tuong_BTXH_cua_huyen_2012(1)" xfId="1583"/>
    <cellStyle name="T_Book1_ung truoc 2011 NSTW Thanh Hoa + Nge An gui Thu 12-5" xfId="1584"/>
    <cellStyle name="T_Book1_ung truoc 2011 NSTW Thanh Hoa + Nge An gui Thu 12-5_PB1 -  Hop truc tinh uy" xfId="2436"/>
    <cellStyle name="T_Book1_ung truoc 2011 NSTW Thanh Hoa + Nge An gui Thu 12-5_Phu luc so 2 - NSTW  - Phuong an tinh toan theo huong dan cua Bo (khong bao gom bat thuong)" xfId="2437"/>
    <cellStyle name="T_Book1_ung truoc 2011 NSTW Thanh Hoa + Nge An gui Thu 12-5_PL 3 - Hop truc tinh uy" xfId="2438"/>
    <cellStyle name="T_Book1_ung truoc 2011 NSTW Thanh Hoa + Nge An gui Thu 12-5_PL 30a 5 nam theo QD giao von cua Bo KHDT 1187" xfId="2439"/>
    <cellStyle name="T_Book1_ung truoc 2011 NSTW Thanh Hoa + Nge An gui Thu 12-5_PL3" xfId="1585"/>
    <cellStyle name="T_Book1_ung truoc 2011 NSTW Thanh Hoa + Nge An gui Thu 12-5_PL4 - Hop truc tinh uy" xfId="2440"/>
    <cellStyle name="T_Book1_Von TPCP nam 2010 - New" xfId="1586"/>
    <cellStyle name="T_Book2" xfId="3159"/>
    <cellStyle name="T_BTN-dtich5" xfId="1587"/>
    <cellStyle name="T_Cân đối T-c" xfId="3160"/>
    <cellStyle name="T_Cao do mong cong, phai tuyen" xfId="1588"/>
    <cellStyle name="T_Chi tiet cac huyen ve DQTV 2013" xfId="1589"/>
    <cellStyle name="T_Chi tiet cac huyen ve DQTV 2013_ĐB+YT" xfId="1590"/>
    <cellStyle name="T_Chi tiet cac huyen ve DQTV 2013_ĐB+YT_DT 2017(25.10)" xfId="1591"/>
    <cellStyle name="T_Chi tiet cac huyen ve DQTV 2013_Mặt bằng 2017" xfId="1592"/>
    <cellStyle name="T_Chi tiet cac huyen ve DQTV 2013_Mặt bằng 2017_DT 2017(25.10)" xfId="1593"/>
    <cellStyle name="T_Chi tiet cac huyen ve DQTV 2013_ngọc lặc" xfId="1594"/>
    <cellStyle name="T_Chi tiet cac huyen ve DQTV 2013_ngọc lặc_DT 2017(25.10)" xfId="1595"/>
    <cellStyle name="T_Chi tiet cac huyen ve DQTV 2013_VINH LOC-MTP2014  (1)" xfId="1596"/>
    <cellStyle name="T_Chi tiet cac huyen ve DQTV 2013_VINH LOC-MTP2014  (1)_DT 2017(25.10)" xfId="1597"/>
    <cellStyle name="T_ChiÕt tÝnh DZ35" xfId="1598"/>
    <cellStyle name="T_ChiÕt tÝnh DZ35_2974" xfId="1599"/>
    <cellStyle name="T_ChiÕt tÝnh DZ35_2974_ĐB+YT" xfId="1600"/>
    <cellStyle name="T_ChiÕt tÝnh DZ35_2974_ĐB+YT_DT 2017(25.10)" xfId="1601"/>
    <cellStyle name="T_ChiÕt tÝnh DZ35_2974_Mặt bằng 2017" xfId="1602"/>
    <cellStyle name="T_ChiÕt tÝnh DZ35_2974_Mặt bằng 2017_DT 2017(25.10)" xfId="1603"/>
    <cellStyle name="T_ChiÕt tÝnh DZ35_2974_ngọc lặc" xfId="1604"/>
    <cellStyle name="T_ChiÕt tÝnh DZ35_2974_ngọc lặc_DT 2017(25.10)" xfId="1605"/>
    <cellStyle name="T_ChiÕt tÝnh DZ35_2974_VINH LOC-MTP2014  (1)" xfId="1606"/>
    <cellStyle name="T_ChiÕt tÝnh DZ35_2974_VINH LOC-MTP2014  (1)_DT 2017(25.10)" xfId="1607"/>
    <cellStyle name="T_ChiÕt tÝnh DZ35_Biểu ĐM" xfId="1608"/>
    <cellStyle name="T_ChiÕt tÝnh DZ35_Biểu ĐM_DT 2017(25.10)" xfId="1609"/>
    <cellStyle name="T_ChiÕt tÝnh DZ35_BV Mắt - BB" xfId="3293"/>
    <cellStyle name="T_ChiÕt tÝnh DZ35_Cân đối T-c" xfId="3161"/>
    <cellStyle name="T_ChiÕt tÝnh DZ35_chi cuc ATTP" xfId="3294"/>
    <cellStyle name="T_ChiÕt tÝnh DZ35_DT 2017(25.10)" xfId="1610"/>
    <cellStyle name="T_ChiÕt tÝnh DZ35_Mẫu biểu thảo luận DT 2014" xfId="1611"/>
    <cellStyle name="T_ChiÕt tÝnh DZ35_Mẫu biểu thảo luận DT 2014_ĐB+YT" xfId="1612"/>
    <cellStyle name="T_ChiÕt tÝnh DZ35_Mẫu biểu thảo luận DT 2014_ĐB+YT_DT 2017(25.10)" xfId="1613"/>
    <cellStyle name="T_ChiÕt tÝnh DZ35_Mẫu biểu thảo luận DT 2014_Mặt bằng 2017" xfId="1614"/>
    <cellStyle name="T_ChiÕt tÝnh DZ35_Mẫu biểu thảo luận DT 2014_Mặt bằng 2017_DT 2017(25.10)" xfId="1615"/>
    <cellStyle name="T_ChiÕt tÝnh DZ35_Muc khoan quy PC theo ND 29" xfId="1616"/>
    <cellStyle name="T_ChiÕt tÝnh DZ35_Muc khoan quy PC theo ND 29_DT 2017(25.10)" xfId="1617"/>
    <cellStyle name="T_ChiÕt tÝnh DZ35_TH chung" xfId="3162"/>
    <cellStyle name="T_ChiÕt tÝnh DZ35_TH_PBDT_nam_2013-hoan_chinh_(trinh_HDND.UBND)" xfId="1618"/>
    <cellStyle name="T_ChiÕt tÝnh DZ35_TH_PBDT_nam_2013-hoan_chinh_(trinh_HDND.UBND)_Biểu ĐM" xfId="1619"/>
    <cellStyle name="T_ChiÕt tÝnh DZ35_TH_PBDT_nam_2013-hoan_chinh_(trinh_HDND.UBND)_Biểu ĐM_DT 2017(25.10)" xfId="1620"/>
    <cellStyle name="T_ChiÕt tÝnh DZ35_TH_PBDT_nam_2013-hoan_chinh_(trinh_HDND.UBND)_Cân đối T-c" xfId="3163"/>
    <cellStyle name="T_ChiÕt tÝnh DZ35_TH_PBDT_nam_2013-hoan_chinh_(trinh_HDND.UBND)_DT 2017(25.10)" xfId="1621"/>
    <cellStyle name="T_ChiÕt tÝnh DZ35_TH_PBDT_nam_2013-hoan_chinh_(trinh_HDND.UBND)_TH chung" xfId="3164"/>
    <cellStyle name="T_ChiÕt tÝnh DZ35_Tổng%20hợp%20chi%20tiết%20các%20chính%20sách%20BC%20Bộ%20Tài%20Chính%202012(1)" xfId="1622"/>
    <cellStyle name="T_ChiÕt tÝnh DZ35_Tổng%20hợp%20chi%20tiết%20các%20chính%20sách%20BC%20Bộ%20Tài%20Chính%202012(1)_ĐB+YT" xfId="1623"/>
    <cellStyle name="T_ChiÕt tÝnh DZ35_Tổng%20hợp%20chi%20tiết%20các%20chính%20sách%20BC%20Bộ%20Tài%20Chính%202012(1)_ĐB+YT_DT 2017(25.10)" xfId="1624"/>
    <cellStyle name="T_ChiÕt tÝnh DZ35_Tổng%20hợp%20chi%20tiết%20các%20chính%20sách%20BC%20Bộ%20Tài%20Chính%202012(1)_Mặt bằng 2017" xfId="1625"/>
    <cellStyle name="T_ChiÕt tÝnh DZ35_Tổng%20hợp%20chi%20tiết%20các%20chính%20sách%20BC%20Bộ%20Tài%20Chính%202012(1)_Mặt bằng 2017_DT 2017(25.10)" xfId="1626"/>
    <cellStyle name="T_ChiÕt tÝnh DZ35_Tổng%20hợp%20chi%20tiết%20các%20chính%20sách%20BC%20Bộ%20Tài%20Chính%202012(1)_ngọc lặc" xfId="1627"/>
    <cellStyle name="T_ChiÕt tÝnh DZ35_Tổng%20hợp%20chi%20tiết%20các%20chính%20sách%20BC%20Bộ%20Tài%20Chính%202012(1)_ngọc lặc_DT 2017(25.10)" xfId="1628"/>
    <cellStyle name="T_ChiÕt tÝnh DZ35_Tổng%20hợp%20chi%20tiết%20các%20chính%20sách%20BC%20Bộ%20Tài%20Chính%202012(1)_VINH LOC-MTP2014  (1)" xfId="1629"/>
    <cellStyle name="T_ChiÕt tÝnh DZ35_Tổng%20hợp%20chi%20tiết%20các%20chính%20sách%20BC%20Bộ%20Tài%20Chính%202012(1)_VINH LOC-MTP2014  (1)_DT 2017(25.10)" xfId="1630"/>
    <cellStyle name="T_ChiÕt tÝnh DZ35_Trình%20Bộ%20TC%20bổ%20sung%20DT%202013(1)" xfId="1631"/>
    <cellStyle name="T_ChiÕt tÝnh DZ35_Trình%20Bộ%20TC%20bổ%20sung%20DT%202013(1)_ĐB+YT" xfId="1632"/>
    <cellStyle name="T_ChiÕt tÝnh DZ35_Trình%20Bộ%20TC%20bổ%20sung%20DT%202013(1)_ĐB+YT_DT 2017(25.10)" xfId="1633"/>
    <cellStyle name="T_ChiÕt tÝnh DZ35_Trình%20Bộ%20TC%20bổ%20sung%20DT%202013(1)_Mặt bằng 2017" xfId="1634"/>
    <cellStyle name="T_ChiÕt tÝnh DZ35_Trình%20Bộ%20TC%20bổ%20sung%20DT%202013(1)_Mặt bằng 2017_DT 2017(25.10)" xfId="1635"/>
    <cellStyle name="T_ChiÕt tÝnh DZ35_Trình%20Bộ%20TC%20bổ%20sung%20DT%202013(1)_ngọc lặc" xfId="1636"/>
    <cellStyle name="T_ChiÕt tÝnh DZ35_Trình%20Bộ%20TC%20bổ%20sung%20DT%202013(1)_ngọc lặc_DT 2017(25.10)" xfId="1637"/>
    <cellStyle name="T_ChiÕt tÝnh DZ35_Trình%20Bộ%20TC%20bổ%20sung%20DT%202013(1)_VINH LOC-MTP2014  (1)" xfId="1638"/>
    <cellStyle name="T_ChiÕt tÝnh DZ35_Trình%20Bộ%20TC%20bổ%20sung%20DT%202013(1)_VINH LOC-MTP2014  (1)_DT 2017(25.10)" xfId="1639"/>
    <cellStyle name="T_ChiÕt tÝnh DZ35_Trung tâm nước SH và VSMTNT" xfId="3295"/>
    <cellStyle name="T_Chuan bi dau tu nam 2008" xfId="1640"/>
    <cellStyle name="T_Chuan bi dau tu nam 2008_Bieu mau 1-2 - gui cac phong" xfId="1641"/>
    <cellStyle name="T_Chuan bi dau tu nam 2008_Bieu mau 1-2 - gui cac phong_PL 30a 5 nam theo QD giao von cua Bo KHDT 1187" xfId="2441"/>
    <cellStyle name="T_Chuan bi dau tu nam 2008_Phu bieu gui cac Phong" xfId="1642"/>
    <cellStyle name="T_Chuan bi dau tu nam 2008_Phu bieu gui cac Phong_PL 30a 5 nam theo QD giao von cua Bo KHDT 1187" xfId="2442"/>
    <cellStyle name="T_Chuan bi dau tu nam 2008_PL 30a 5 nam theo QD giao von cua Bo KHDT 1187" xfId="2443"/>
    <cellStyle name="T_Chuan bi dau tu nam 2008_Ung truoc von nam 2015 (Von 2014 - 2016)" xfId="1643"/>
    <cellStyle name="T_Chuan bi dau tu nam 2008_Ung truoc von nam 2015 (Von 2014 - 2016)_PL 30a 5 nam theo QD giao von cua Bo KHDT 1187" xfId="2444"/>
    <cellStyle name="T_Copy of Bao cao  XDCB 7 thang nam 2008_So KH&amp;DT SUA" xfId="1644"/>
    <cellStyle name="T_Copy of Bao cao  XDCB 7 thang nam 2008_So KH&amp;DT SUA_Bieu mau 1-2 - gui cac phong" xfId="1645"/>
    <cellStyle name="T_Copy of Bao cao  XDCB 7 thang nam 2008_So KH&amp;DT SUA_Bieu mau 1-2 - gui cac phong_PL 30a 5 nam theo QD giao von cua Bo KHDT 1187" xfId="2445"/>
    <cellStyle name="T_Copy of Bao cao  XDCB 7 thang nam 2008_So KH&amp;DT SUA_Phu bieu gui cac Phong" xfId="1646"/>
    <cellStyle name="T_Copy of Bao cao  XDCB 7 thang nam 2008_So KH&amp;DT SUA_Phu bieu gui cac Phong_PL 30a 5 nam theo QD giao von cua Bo KHDT 1187" xfId="2446"/>
    <cellStyle name="T_Copy of Bao cao  XDCB 7 thang nam 2008_So KH&amp;DT SUA_PL 30a 5 nam theo QD giao von cua Bo KHDT 1187" xfId="2447"/>
    <cellStyle name="T_Copy of Bao cao  XDCB 7 thang nam 2008_So KH&amp;DT SUA_Ung truoc von nam 2015 (Von 2014 - 2016)" xfId="1647"/>
    <cellStyle name="T_Copy of Bao cao  XDCB 7 thang nam 2008_So KH&amp;DT SUA_Ung truoc von nam 2015 (Von 2014 - 2016)_PL 30a 5 nam theo QD giao von cua Bo KHDT 1187" xfId="2448"/>
    <cellStyle name="T_Copy of Du toan dac hien trang B4,B14_2" xfId="1648"/>
    <cellStyle name="T_Copy of Du toan dac hien trang B4,B14_2_Bang chi tiet phan bo kinh phi HL DQ bien nam 2014." xfId="1649"/>
    <cellStyle name="T_Copy of Du toan dac hien trang B4,B14_2_ĐB+YT" xfId="1650"/>
    <cellStyle name="T_Copy of Du toan dac hien trang B4,B14_2_ĐB+YT_DT 2017(25.10)" xfId="1651"/>
    <cellStyle name="T_Copy of Du toan dac hien trang B4,B14_2_Du toan DQTV  2013 (Dat lam)" xfId="1652"/>
    <cellStyle name="T_Copy of Du toan dac hien trang B4,B14_2_Du toan KP DQTV nam 2013 (Xay dung trinh So thang 9.2012" xfId="1653"/>
    <cellStyle name="T_Copy of Du toan dac hien trang B4,B14_2_Du toan KP DQTV nam 2013 (Xay dung trinh So thang 9.2012_Biểu ĐM" xfId="1654"/>
    <cellStyle name="T_Copy of Du toan dac hien trang B4,B14_2_Du toan KP DQTV nam 2013 (Xay dung trinh So thang 9.2012_Biểu ĐM_DT 2017(25.10)" xfId="1655"/>
    <cellStyle name="T_Copy of Du toan dac hien trang B4,B14_2_Du toan KP DQTV nam 2013 (Xay dung trinh So thang 9.2012_Cân đối T-c" xfId="3165"/>
    <cellStyle name="T_Copy of Du toan dac hien trang B4,B14_2_Du toan KP DQTV nam 2013 (Xay dung trinh So thang 9.2012_DT 2017(25.10)" xfId="1656"/>
    <cellStyle name="T_Copy of Du toan dac hien trang B4,B14_2_Du toan KP DQTV nam 2013 (Xay dung trinh So thang 9.2012_TH chung" xfId="3166"/>
    <cellStyle name="T_Copy of Du toan dac hien trang B4,B14_2_du toan nam 2012 phan GDQP, Lao (ban chinh thuc)" xfId="1657"/>
    <cellStyle name="T_Copy of Du toan dac hien trang B4,B14_2_du toan nam 2012 phan GDQP, Lao (ban chinh thuc)_ĐB+YT" xfId="1658"/>
    <cellStyle name="T_Copy of Du toan dac hien trang B4,B14_2_du toan nam 2012 phan GDQP, Lao (ban chinh thuc)_ĐB+YT_DT 2017(25.10)" xfId="1659"/>
    <cellStyle name="T_Copy of Du toan dac hien trang B4,B14_2_du toan nam 2012 phan GDQP, Lao (ban chinh thuc)_Mặt bằng 2017" xfId="1660"/>
    <cellStyle name="T_Copy of Du toan dac hien trang B4,B14_2_du toan nam 2012 phan GDQP, Lao (ban chinh thuc)_Mặt bằng 2017_DT 2017(25.10)" xfId="1661"/>
    <cellStyle name="T_Copy of Du toan dac hien trang B4,B14_2_du toan nam 2012 phan GDQP, Lao (ban chinh thuc)_ngọc lặc" xfId="1662"/>
    <cellStyle name="T_Copy of Du toan dac hien trang B4,B14_2_du toan nam 2012 phan GDQP, Lao (ban chinh thuc)_ngọc lặc_DT 2017(25.10)" xfId="1663"/>
    <cellStyle name="T_Copy of Du toan dac hien trang B4,B14_2_du toan nam 2012 phan GDQP, Lao (ban chinh thuc)_VINH LOC-MTP2014  (1)" xfId="1664"/>
    <cellStyle name="T_Copy of Du toan dac hien trang B4,B14_2_du toan nam 2012 phan GDQP, Lao (ban chinh thuc)_VINH LOC-MTP2014  (1)_DT 2017(25.10)" xfId="1665"/>
    <cellStyle name="T_Copy of Du toan dac hien trang B4,B14_2_Mặt bằng 2017" xfId="1666"/>
    <cellStyle name="T_Copy of Du toan dac hien trang B4,B14_2_Mặt bằng 2017_DT 2017(25.10)" xfId="1667"/>
    <cellStyle name="T_Copy of Du toan dac hien trang B4,B14_2_Phu luc KP" xfId="1668"/>
    <cellStyle name="T_Copy of Du toan dac hien trang B4,B14_2_Quan trang dot 2 2013 (Quan tính)" xfId="1669"/>
    <cellStyle name="T_CPK" xfId="1670"/>
    <cellStyle name="T_CPK_DT thu 2016 (1)" xfId="1671"/>
    <cellStyle name="T_CPK_PB1 -  Hop truc tinh uy" xfId="2449"/>
    <cellStyle name="T_CPK_Phu luc so 2 - NSTW  - Phuong an tinh toan theo huong dan cua Bo (khong bao gom bat thuong)" xfId="2450"/>
    <cellStyle name="T_CPK_PL 3 - Hop truc tinh uy" xfId="2451"/>
    <cellStyle name="T_CPK_PL 30a 5 nam theo QD giao von cua Bo KHDT 1187" xfId="2452"/>
    <cellStyle name="T_CPK_PL3" xfId="1672"/>
    <cellStyle name="T_CPK_PL4 - Hop truc tinh uy" xfId="2453"/>
    <cellStyle name="T_CTMTQG 2008" xfId="1673"/>
    <cellStyle name="T_CTMTQG 2008_Bieu mau 1-2 - gui cac phong" xfId="1674"/>
    <cellStyle name="T_CTMTQG 2008_Bieu mau 1-2 - gui cac phong_PL 30a 5 nam theo QD giao von cua Bo KHDT 1187" xfId="2454"/>
    <cellStyle name="T_CTMTQG 2008_Bieu mau danh muc du an thuoc CTMTQG nam 2008" xfId="1675"/>
    <cellStyle name="T_CTMTQG 2008_Bieu mau danh muc du an thuoc CTMTQG nam 2008_Bieu mau 1-2 - gui cac phong" xfId="1676"/>
    <cellStyle name="T_CTMTQG 2008_Bieu mau danh muc du an thuoc CTMTQG nam 2008_Bieu mau 1-2 - gui cac phong_PL 30a 5 nam theo QD giao von cua Bo KHDT 1187" xfId="2455"/>
    <cellStyle name="T_CTMTQG 2008_Bieu mau danh muc du an thuoc CTMTQG nam 2008_Phu bieu gui cac Phong" xfId="1677"/>
    <cellStyle name="T_CTMTQG 2008_Bieu mau danh muc du an thuoc CTMTQG nam 2008_Phu bieu gui cac Phong_PL 30a 5 nam theo QD giao von cua Bo KHDT 1187" xfId="2456"/>
    <cellStyle name="T_CTMTQG 2008_Bieu mau danh muc du an thuoc CTMTQG nam 2008_PL 30a 5 nam theo QD giao von cua Bo KHDT 1187" xfId="2457"/>
    <cellStyle name="T_CTMTQG 2008_Bieu mau danh muc du an thuoc CTMTQG nam 2008_Ung truoc von nam 2015 (Von 2014 - 2016)" xfId="1678"/>
    <cellStyle name="T_CTMTQG 2008_Bieu mau danh muc du an thuoc CTMTQG nam 2008_Ung truoc von nam 2015 (Von 2014 - 2016)_PL 30a 5 nam theo QD giao von cua Bo KHDT 1187" xfId="2458"/>
    <cellStyle name="T_CTMTQG 2008_Hi-Tong hop KQ phan bo KH nam 08- LD fong giao 15-11-08" xfId="1679"/>
    <cellStyle name="T_CTMTQG 2008_Hi-Tong hop KQ phan bo KH nam 08- LD fong giao 15-11-08_Bieu mau 1-2 - gui cac phong" xfId="1680"/>
    <cellStyle name="T_CTMTQG 2008_Hi-Tong hop KQ phan bo KH nam 08- LD fong giao 15-11-08_Bieu mau 1-2 - gui cac phong_PL 30a 5 nam theo QD giao von cua Bo KHDT 1187" xfId="2459"/>
    <cellStyle name="T_CTMTQG 2008_Hi-Tong hop KQ phan bo KH nam 08- LD fong giao 15-11-08_Phu bieu gui cac Phong" xfId="1681"/>
    <cellStyle name="T_CTMTQG 2008_Hi-Tong hop KQ phan bo KH nam 08- LD fong giao 15-11-08_Phu bieu gui cac Phong_PL 30a 5 nam theo QD giao von cua Bo KHDT 1187" xfId="2460"/>
    <cellStyle name="T_CTMTQG 2008_Hi-Tong hop KQ phan bo KH nam 08- LD fong giao 15-11-08_PL 30a 5 nam theo QD giao von cua Bo KHDT 1187" xfId="2461"/>
    <cellStyle name="T_CTMTQG 2008_Hi-Tong hop KQ phan bo KH nam 08- LD fong giao 15-11-08_Ung truoc von nam 2015 (Von 2014 - 2016)" xfId="1682"/>
    <cellStyle name="T_CTMTQG 2008_Hi-Tong hop KQ phan bo KH nam 08- LD fong giao 15-11-08_Ung truoc von nam 2015 (Von 2014 - 2016)_PL 30a 5 nam theo QD giao von cua Bo KHDT 1187" xfId="2462"/>
    <cellStyle name="T_CTMTQG 2008_Ket qua thuc hien nam 2008" xfId="1683"/>
    <cellStyle name="T_CTMTQG 2008_Ket qua thuc hien nam 2008_Bieu mau 1-2 - gui cac phong" xfId="1684"/>
    <cellStyle name="T_CTMTQG 2008_Ket qua thuc hien nam 2008_Bieu mau 1-2 - gui cac phong_PL 30a 5 nam theo QD giao von cua Bo KHDT 1187" xfId="2463"/>
    <cellStyle name="T_CTMTQG 2008_Ket qua thuc hien nam 2008_Phu bieu gui cac Phong" xfId="1685"/>
    <cellStyle name="T_CTMTQG 2008_Ket qua thuc hien nam 2008_Phu bieu gui cac Phong_PL 30a 5 nam theo QD giao von cua Bo KHDT 1187" xfId="2464"/>
    <cellStyle name="T_CTMTQG 2008_Ket qua thuc hien nam 2008_PL 30a 5 nam theo QD giao von cua Bo KHDT 1187" xfId="2465"/>
    <cellStyle name="T_CTMTQG 2008_Ket qua thuc hien nam 2008_Ung truoc von nam 2015 (Von 2014 - 2016)" xfId="1686"/>
    <cellStyle name="T_CTMTQG 2008_Ket qua thuc hien nam 2008_Ung truoc von nam 2015 (Von 2014 - 2016)_PL 30a 5 nam theo QD giao von cua Bo KHDT 1187" xfId="2466"/>
    <cellStyle name="T_CTMTQG 2008_KH XDCB_2008 lan 1" xfId="1687"/>
    <cellStyle name="T_CTMTQG 2008_KH XDCB_2008 lan 1 sua ngay 27-10" xfId="1688"/>
    <cellStyle name="T_CTMTQG 2008_KH XDCB_2008 lan 1 sua ngay 27-10_Bieu mau 1-2 - gui cac phong" xfId="1689"/>
    <cellStyle name="T_CTMTQG 2008_KH XDCB_2008 lan 1 sua ngay 27-10_Bieu mau 1-2 - gui cac phong_PL 30a 5 nam theo QD giao von cua Bo KHDT 1187" xfId="2467"/>
    <cellStyle name="T_CTMTQG 2008_KH XDCB_2008 lan 1 sua ngay 27-10_Phu bieu gui cac Phong" xfId="1690"/>
    <cellStyle name="T_CTMTQG 2008_KH XDCB_2008 lan 1 sua ngay 27-10_Phu bieu gui cac Phong_PL 30a 5 nam theo QD giao von cua Bo KHDT 1187" xfId="2468"/>
    <cellStyle name="T_CTMTQG 2008_KH XDCB_2008 lan 1 sua ngay 27-10_PL 30a 5 nam theo QD giao von cua Bo KHDT 1187" xfId="2469"/>
    <cellStyle name="T_CTMTQG 2008_KH XDCB_2008 lan 1 sua ngay 27-10_Ung truoc von nam 2015 (Von 2014 - 2016)" xfId="1691"/>
    <cellStyle name="T_CTMTQG 2008_KH XDCB_2008 lan 1 sua ngay 27-10_Ung truoc von nam 2015 (Von 2014 - 2016)_PL 30a 5 nam theo QD giao von cua Bo KHDT 1187" xfId="2470"/>
    <cellStyle name="T_CTMTQG 2008_KH XDCB_2008 lan 1_Bieu mau 1-2 - gui cac phong" xfId="1692"/>
    <cellStyle name="T_CTMTQG 2008_KH XDCB_2008 lan 1_Bieu mau 1-2 - gui cac phong_PL 30a 5 nam theo QD giao von cua Bo KHDT 1187" xfId="2471"/>
    <cellStyle name="T_CTMTQG 2008_KH XDCB_2008 lan 1_Phu bieu gui cac Phong" xfId="1693"/>
    <cellStyle name="T_CTMTQG 2008_KH XDCB_2008 lan 1_Phu bieu gui cac Phong_PL 30a 5 nam theo QD giao von cua Bo KHDT 1187" xfId="2472"/>
    <cellStyle name="T_CTMTQG 2008_KH XDCB_2008 lan 1_PL 30a 5 nam theo QD giao von cua Bo KHDT 1187" xfId="2473"/>
    <cellStyle name="T_CTMTQG 2008_KH XDCB_2008 lan 1_Ung truoc von nam 2015 (Von 2014 - 2016)" xfId="1694"/>
    <cellStyle name="T_CTMTQG 2008_KH XDCB_2008 lan 1_Ung truoc von nam 2015 (Von 2014 - 2016)_PL 30a 5 nam theo QD giao von cua Bo KHDT 1187" xfId="2474"/>
    <cellStyle name="T_CTMTQG 2008_KH XDCB_2008 lan 2 sua ngay 10-11" xfId="1695"/>
    <cellStyle name="T_CTMTQG 2008_KH XDCB_2008 lan 2 sua ngay 10-11_Bieu mau 1-2 - gui cac phong" xfId="1696"/>
    <cellStyle name="T_CTMTQG 2008_KH XDCB_2008 lan 2 sua ngay 10-11_Bieu mau 1-2 - gui cac phong_PL 30a 5 nam theo QD giao von cua Bo KHDT 1187" xfId="2475"/>
    <cellStyle name="T_CTMTQG 2008_KH XDCB_2008 lan 2 sua ngay 10-11_Phu bieu gui cac Phong" xfId="1697"/>
    <cellStyle name="T_CTMTQG 2008_KH XDCB_2008 lan 2 sua ngay 10-11_Phu bieu gui cac Phong_PL 30a 5 nam theo QD giao von cua Bo KHDT 1187" xfId="2476"/>
    <cellStyle name="T_CTMTQG 2008_KH XDCB_2008 lan 2 sua ngay 10-11_PL 30a 5 nam theo QD giao von cua Bo KHDT 1187" xfId="2477"/>
    <cellStyle name="T_CTMTQG 2008_KH XDCB_2008 lan 2 sua ngay 10-11_Ung truoc von nam 2015 (Von 2014 - 2016)" xfId="1698"/>
    <cellStyle name="T_CTMTQG 2008_KH XDCB_2008 lan 2 sua ngay 10-11_Ung truoc von nam 2015 (Von 2014 - 2016)_PL 30a 5 nam theo QD giao von cua Bo KHDT 1187" xfId="2478"/>
    <cellStyle name="T_CTMTQG 2008_Phu bieu gui cac Phong" xfId="1699"/>
    <cellStyle name="T_CTMTQG 2008_Phu bieu gui cac Phong_PL 30a 5 nam theo QD giao von cua Bo KHDT 1187" xfId="2479"/>
    <cellStyle name="T_CTMTQG 2008_PL 30a 5 nam theo QD giao von cua Bo KHDT 1187" xfId="2480"/>
    <cellStyle name="T_CTMTQG 2008_Ung truoc von nam 2015 (Von 2014 - 2016)" xfId="1700"/>
    <cellStyle name="T_CTMTQG 2008_Ung truoc von nam 2015 (Von 2014 - 2016)_PL 30a 5 nam theo QD giao von cua Bo KHDT 1187" xfId="2481"/>
    <cellStyle name="T_Don gia 24" xfId="1701"/>
    <cellStyle name="T_Don gia 24_BV Mắt - BB" xfId="3296"/>
    <cellStyle name="T_Don gia 24_chi cuc ATTP" xfId="3297"/>
    <cellStyle name="T_Don gia 24_ĐB+YT" xfId="1702"/>
    <cellStyle name="T_Don gia 24_ĐB+YT_DT 2017(25.10)" xfId="1703"/>
    <cellStyle name="T_Don gia 24_Mặt bằng 2017" xfId="1704"/>
    <cellStyle name="T_Don gia 24_Mặt bằng 2017_DT 2017(25.10)" xfId="1705"/>
    <cellStyle name="T_Don gia 24_ngọc lặc" xfId="1706"/>
    <cellStyle name="T_Don gia 24_ngọc lặc_DT 2017(25.10)" xfId="1707"/>
    <cellStyle name="T_Don gia 24_Trung tâm nước SH và VSMTNT" xfId="3298"/>
    <cellStyle name="T_Don gia 24_VINH LOC-MTP2014  (1)" xfId="1708"/>
    <cellStyle name="T_Don gia 24_VINH LOC-MTP2014  (1)_DT 2017(25.10)" xfId="1709"/>
    <cellStyle name="T_DT 2017(06.11)" xfId="1710"/>
    <cellStyle name="T_DT 2017(25.10)" xfId="1711"/>
    <cellStyle name="T_DT thu 2016 (1)" xfId="1712"/>
    <cellStyle name="T_Du an khoi cong moi nam 2010" xfId="1713"/>
    <cellStyle name="T_Du an khoi cong moi nam 2010_Bieu mau 1-2 - gui cac phong" xfId="1714"/>
    <cellStyle name="T_Du an khoi cong moi nam 2010_Bieu mau 1-2 - gui cac phong_PL 30a 5 nam theo QD giao von cua Bo KHDT 1187" xfId="2482"/>
    <cellStyle name="T_Du an khoi cong moi nam 2010_Phu bieu gui cac Phong" xfId="1715"/>
    <cellStyle name="T_Du an khoi cong moi nam 2010_Phu bieu gui cac Phong_PL 30a 5 nam theo QD giao von cua Bo KHDT 1187" xfId="2483"/>
    <cellStyle name="T_Du an khoi cong moi nam 2010_PL 30a 5 nam theo QD giao von cua Bo KHDT 1187" xfId="2484"/>
    <cellStyle name="T_Du an khoi cong moi nam 2010_Ung truoc von nam 2015 (Von 2014 - 2016)" xfId="1716"/>
    <cellStyle name="T_Du an khoi cong moi nam 2010_Ung truoc von nam 2015 (Von 2014 - 2016)_PL 30a 5 nam theo QD giao von cua Bo KHDT 1187" xfId="2485"/>
    <cellStyle name="T_DU AN TKQH VA CHUAN BI DAU TU NAM 2007 sua ngay 9-11" xfId="1717"/>
    <cellStyle name="T_DU AN TKQH VA CHUAN BI DAU TU NAM 2007 sua ngay 9-11_Bieu mau 1-2 - gui cac phong" xfId="1718"/>
    <cellStyle name="T_DU AN TKQH VA CHUAN BI DAU TU NAM 2007 sua ngay 9-11_Bieu mau 1-2 - gui cac phong_PL 30a 5 nam theo QD giao von cua Bo KHDT 1187" xfId="2486"/>
    <cellStyle name="T_DU AN TKQH VA CHUAN BI DAU TU NAM 2007 sua ngay 9-11_Bieu mau danh muc du an thuoc CTMTQG nam 2008" xfId="1719"/>
    <cellStyle name="T_DU AN TKQH VA CHUAN BI DAU TU NAM 2007 sua ngay 9-11_Bieu mau danh muc du an thuoc CTMTQG nam 2008_Bieu mau 1-2 - gui cac phong" xfId="1720"/>
    <cellStyle name="T_DU AN TKQH VA CHUAN BI DAU TU NAM 2007 sua ngay 9-11_Bieu mau danh muc du an thuoc CTMTQG nam 2008_Bieu mau 1-2 - gui cac phong_PL 30a 5 nam theo QD giao von cua Bo KHDT 1187" xfId="2487"/>
    <cellStyle name="T_DU AN TKQH VA CHUAN BI DAU TU NAM 2007 sua ngay 9-11_Bieu mau danh muc du an thuoc CTMTQG nam 2008_Phu bieu gui cac Phong" xfId="1721"/>
    <cellStyle name="T_DU AN TKQH VA CHUAN BI DAU TU NAM 2007 sua ngay 9-11_Bieu mau danh muc du an thuoc CTMTQG nam 2008_Phu bieu gui cac Phong_PL 30a 5 nam theo QD giao von cua Bo KHDT 1187" xfId="2488"/>
    <cellStyle name="T_DU AN TKQH VA CHUAN BI DAU TU NAM 2007 sua ngay 9-11_Bieu mau danh muc du an thuoc CTMTQG nam 2008_PL 30a 5 nam theo QD giao von cua Bo KHDT 1187" xfId="2489"/>
    <cellStyle name="T_DU AN TKQH VA CHUAN BI DAU TU NAM 2007 sua ngay 9-11_Bieu mau danh muc du an thuoc CTMTQG nam 2008_Ung truoc von nam 2015 (Von 2014 - 2016)" xfId="1722"/>
    <cellStyle name="T_DU AN TKQH VA CHUAN BI DAU TU NAM 2007 sua ngay 9-11_Bieu mau danh muc du an thuoc CTMTQG nam 2008_Ung truoc von nam 2015 (Von 2014 - 2016)_PL 30a 5 nam theo QD giao von cua Bo KHDT 1187" xfId="2490"/>
    <cellStyle name="T_DU AN TKQH VA CHUAN BI DAU TU NAM 2007 sua ngay 9-11_Du an khoi cong moi nam 2010" xfId="1723"/>
    <cellStyle name="T_DU AN TKQH VA CHUAN BI DAU TU NAM 2007 sua ngay 9-11_Du an khoi cong moi nam 2010_Bieu mau 1-2 - gui cac phong" xfId="1724"/>
    <cellStyle name="T_DU AN TKQH VA CHUAN BI DAU TU NAM 2007 sua ngay 9-11_Du an khoi cong moi nam 2010_Bieu mau 1-2 - gui cac phong_PL 30a 5 nam theo QD giao von cua Bo KHDT 1187" xfId="2491"/>
    <cellStyle name="T_DU AN TKQH VA CHUAN BI DAU TU NAM 2007 sua ngay 9-11_Du an khoi cong moi nam 2010_Phu bieu gui cac Phong" xfId="1725"/>
    <cellStyle name="T_DU AN TKQH VA CHUAN BI DAU TU NAM 2007 sua ngay 9-11_Du an khoi cong moi nam 2010_Phu bieu gui cac Phong_PL 30a 5 nam theo QD giao von cua Bo KHDT 1187" xfId="2492"/>
    <cellStyle name="T_DU AN TKQH VA CHUAN BI DAU TU NAM 2007 sua ngay 9-11_Du an khoi cong moi nam 2010_PL 30a 5 nam theo QD giao von cua Bo KHDT 1187" xfId="2493"/>
    <cellStyle name="T_DU AN TKQH VA CHUAN BI DAU TU NAM 2007 sua ngay 9-11_Du an khoi cong moi nam 2010_Ung truoc von nam 2015 (Von 2014 - 2016)" xfId="1726"/>
    <cellStyle name="T_DU AN TKQH VA CHUAN BI DAU TU NAM 2007 sua ngay 9-11_Du an khoi cong moi nam 2010_Ung truoc von nam 2015 (Von 2014 - 2016)_PL 30a 5 nam theo QD giao von cua Bo KHDT 1187" xfId="2494"/>
    <cellStyle name="T_DU AN TKQH VA CHUAN BI DAU TU NAM 2007 sua ngay 9-11_Ket qua phan bo von nam 2008" xfId="1727"/>
    <cellStyle name="T_DU AN TKQH VA CHUAN BI DAU TU NAM 2007 sua ngay 9-11_Ket qua phan bo von nam 2008_Bieu mau 1-2 - gui cac phong" xfId="1728"/>
    <cellStyle name="T_DU AN TKQH VA CHUAN BI DAU TU NAM 2007 sua ngay 9-11_Ket qua phan bo von nam 2008_Bieu mau 1-2 - gui cac phong_PL 30a 5 nam theo QD giao von cua Bo KHDT 1187" xfId="2495"/>
    <cellStyle name="T_DU AN TKQH VA CHUAN BI DAU TU NAM 2007 sua ngay 9-11_Ket qua phan bo von nam 2008_Phu bieu gui cac Phong" xfId="1729"/>
    <cellStyle name="T_DU AN TKQH VA CHUAN BI DAU TU NAM 2007 sua ngay 9-11_Ket qua phan bo von nam 2008_Phu bieu gui cac Phong_PL 30a 5 nam theo QD giao von cua Bo KHDT 1187" xfId="2496"/>
    <cellStyle name="T_DU AN TKQH VA CHUAN BI DAU TU NAM 2007 sua ngay 9-11_Ket qua phan bo von nam 2008_PL 30a 5 nam theo QD giao von cua Bo KHDT 1187" xfId="2497"/>
    <cellStyle name="T_DU AN TKQH VA CHUAN BI DAU TU NAM 2007 sua ngay 9-11_Ket qua phan bo von nam 2008_Ung truoc von nam 2015 (Von 2014 - 2016)" xfId="1730"/>
    <cellStyle name="T_DU AN TKQH VA CHUAN BI DAU TU NAM 2007 sua ngay 9-11_Ket qua phan bo von nam 2008_Ung truoc von nam 2015 (Von 2014 - 2016)_PL 30a 5 nam theo QD giao von cua Bo KHDT 1187" xfId="2498"/>
    <cellStyle name="T_DU AN TKQH VA CHUAN BI DAU TU NAM 2007 sua ngay 9-11_KH XDCB_2008 lan 2 sua ngay 10-11" xfId="1731"/>
    <cellStyle name="T_DU AN TKQH VA CHUAN BI DAU TU NAM 2007 sua ngay 9-11_KH XDCB_2008 lan 2 sua ngay 10-11_Bieu mau 1-2 - gui cac phong" xfId="1732"/>
    <cellStyle name="T_DU AN TKQH VA CHUAN BI DAU TU NAM 2007 sua ngay 9-11_KH XDCB_2008 lan 2 sua ngay 10-11_Bieu mau 1-2 - gui cac phong_PL 30a 5 nam theo QD giao von cua Bo KHDT 1187" xfId="2499"/>
    <cellStyle name="T_DU AN TKQH VA CHUAN BI DAU TU NAM 2007 sua ngay 9-11_KH XDCB_2008 lan 2 sua ngay 10-11_Phu bieu gui cac Phong" xfId="1733"/>
    <cellStyle name="T_DU AN TKQH VA CHUAN BI DAU TU NAM 2007 sua ngay 9-11_KH XDCB_2008 lan 2 sua ngay 10-11_Phu bieu gui cac Phong_PL 30a 5 nam theo QD giao von cua Bo KHDT 1187" xfId="2500"/>
    <cellStyle name="T_DU AN TKQH VA CHUAN BI DAU TU NAM 2007 sua ngay 9-11_KH XDCB_2008 lan 2 sua ngay 10-11_PL 30a 5 nam theo QD giao von cua Bo KHDT 1187" xfId="2501"/>
    <cellStyle name="T_DU AN TKQH VA CHUAN BI DAU TU NAM 2007 sua ngay 9-11_KH XDCB_2008 lan 2 sua ngay 10-11_Ung truoc von nam 2015 (Von 2014 - 2016)" xfId="1734"/>
    <cellStyle name="T_DU AN TKQH VA CHUAN BI DAU TU NAM 2007 sua ngay 9-11_KH XDCB_2008 lan 2 sua ngay 10-11_Ung truoc von nam 2015 (Von 2014 - 2016)_PL 30a 5 nam theo QD giao von cua Bo KHDT 1187" xfId="2502"/>
    <cellStyle name="T_DU AN TKQH VA CHUAN BI DAU TU NAM 2007 sua ngay 9-11_Phu bieu gui cac Phong" xfId="1735"/>
    <cellStyle name="T_DU AN TKQH VA CHUAN BI DAU TU NAM 2007 sua ngay 9-11_Phu bieu gui cac Phong_PL 30a 5 nam theo QD giao von cua Bo KHDT 1187" xfId="2503"/>
    <cellStyle name="T_DU AN TKQH VA CHUAN BI DAU TU NAM 2007 sua ngay 9-11_PL 30a 5 nam theo QD giao von cua Bo KHDT 1187" xfId="2504"/>
    <cellStyle name="T_DU AN TKQH VA CHUAN BI DAU TU NAM 2007 sua ngay 9-11_Ung truoc von nam 2015 (Von 2014 - 2016)" xfId="1736"/>
    <cellStyle name="T_DU AN TKQH VA CHUAN BI DAU TU NAM 2007 sua ngay 9-11_Ung truoc von nam 2015 (Von 2014 - 2016)_PL 30a 5 nam theo QD giao von cua Bo KHDT 1187" xfId="2505"/>
    <cellStyle name="T_Dự toán chính sách ngành công thương" xfId="3167"/>
    <cellStyle name="T_du toan dieu chinh  20-8-2006" xfId="1737"/>
    <cellStyle name="T_du toan dieu chinh  20-8-2006_PB1 -  Hop truc tinh uy" xfId="2506"/>
    <cellStyle name="T_du toan dieu chinh  20-8-2006_Phu luc so 2 - NSTW  - Phuong an tinh toan theo huong dan cua Bo (khong bao gom bat thuong)" xfId="2507"/>
    <cellStyle name="T_du toan dieu chinh  20-8-2006_PL 3 - Hop truc tinh uy" xfId="2508"/>
    <cellStyle name="T_du toan dieu chinh  20-8-2006_PL 30a 5 nam theo QD giao von cua Bo KHDT 1187" xfId="2509"/>
    <cellStyle name="T_du toan dieu chinh  20-8-2006_PL3" xfId="1738"/>
    <cellStyle name="T_du toan dieu chinh  20-8-2006_PL4 - Hop truc tinh uy" xfId="2510"/>
    <cellStyle name="T_Du toan DQTV  2013 (Dat lam)" xfId="1739"/>
    <cellStyle name="T_Du toan KP DQTV nam 2013 (Xay dung trinh So thang 9.2012" xfId="1740"/>
    <cellStyle name="T_Du toan KP DQTV nam 2013 (Xay dung trinh So thang 9.2012_Biểu ĐM" xfId="1741"/>
    <cellStyle name="T_Du toan KP DQTV nam 2013 (Xay dung trinh So thang 9.2012_Biểu ĐM_DT 2017(25.10)" xfId="1742"/>
    <cellStyle name="T_Du toan KP DQTV nam 2013 (Xay dung trinh So thang 9.2012_Cân đối T-c" xfId="3168"/>
    <cellStyle name="T_Du toan KP DQTV nam 2013 (Xay dung trinh So thang 9.2012_DT 2017(25.10)" xfId="1743"/>
    <cellStyle name="T_Du toan KP DQTV nam 2013 (Xay dung trinh So thang 9.2012_TH chung" xfId="3169"/>
    <cellStyle name="T_du toan nam 2012 phan GDQP, Lao (ban chinh thuc)" xfId="1744"/>
    <cellStyle name="T_du toan nam 2012 phan GDQP, Lao (ban chinh thuc)_ĐB+YT" xfId="1745"/>
    <cellStyle name="T_du toan nam 2012 phan GDQP, Lao (ban chinh thuc)_ĐB+YT_DT 2017(25.10)" xfId="1746"/>
    <cellStyle name="T_du toan nam 2012 phan GDQP, Lao (ban chinh thuc)_Mặt bằng 2017" xfId="1747"/>
    <cellStyle name="T_du toan nam 2012 phan GDQP, Lao (ban chinh thuc)_Mặt bằng 2017_DT 2017(25.10)" xfId="1748"/>
    <cellStyle name="T_du toan nam 2012 phan GDQP, Lao (ban chinh thuc)_ngọc lặc" xfId="1749"/>
    <cellStyle name="T_du toan nam 2012 phan GDQP, Lao (ban chinh thuc)_ngọc lặc_DT 2017(25.10)" xfId="1750"/>
    <cellStyle name="T_du toan nam 2012 phan GDQP, Lao (ban chinh thuc)_VINH LOC-MTP2014  (1)" xfId="1751"/>
    <cellStyle name="T_du toan nam 2012 phan GDQP, Lao (ban chinh thuc)_VINH LOC-MTP2014  (1)_DT 2017(25.10)" xfId="1752"/>
    <cellStyle name="T_Gia thau Hoang Xuan" xfId="1753"/>
    <cellStyle name="T_Ke hoach KTXH  nam 2009_PKT thang 11 nam 2008" xfId="1754"/>
    <cellStyle name="T_Ke hoach KTXH  nam 2009_PKT thang 11 nam 2008_Bieu mau 1-2 - gui cac phong" xfId="1755"/>
    <cellStyle name="T_Ke hoach KTXH  nam 2009_PKT thang 11 nam 2008_Bieu mau 1-2 - gui cac phong_PL 30a 5 nam theo QD giao von cua Bo KHDT 1187" xfId="2511"/>
    <cellStyle name="T_Ke hoach KTXH  nam 2009_PKT thang 11 nam 2008_Phu bieu gui cac Phong" xfId="1756"/>
    <cellStyle name="T_Ke hoach KTXH  nam 2009_PKT thang 11 nam 2008_Phu bieu gui cac Phong_PL 30a 5 nam theo QD giao von cua Bo KHDT 1187" xfId="2512"/>
    <cellStyle name="T_Ke hoach KTXH  nam 2009_PKT thang 11 nam 2008_PL 30a 5 nam theo QD giao von cua Bo KHDT 1187" xfId="2513"/>
    <cellStyle name="T_Ke hoach KTXH  nam 2009_PKT thang 11 nam 2008_Ung truoc von nam 2015 (Von 2014 - 2016)" xfId="1757"/>
    <cellStyle name="T_Ke hoach KTXH  nam 2009_PKT thang 11 nam 2008_Ung truoc von nam 2015 (Von 2014 - 2016)_PL 30a 5 nam theo QD giao von cua Bo KHDT 1187" xfId="2514"/>
    <cellStyle name="T_Ket qua dau thau" xfId="1758"/>
    <cellStyle name="T_Ket qua dau thau_Bieu mau 1-2 - gui cac phong" xfId="1759"/>
    <cellStyle name="T_Ket qua dau thau_Bieu mau 1-2 - gui cac phong_PL 30a 5 nam theo QD giao von cua Bo KHDT 1187" xfId="2515"/>
    <cellStyle name="T_Ket qua dau thau_Phu bieu gui cac Phong" xfId="1760"/>
    <cellStyle name="T_Ket qua dau thau_Phu bieu gui cac Phong_PL 30a 5 nam theo QD giao von cua Bo KHDT 1187" xfId="2516"/>
    <cellStyle name="T_Ket qua dau thau_PL 30a 5 nam theo QD giao von cua Bo KHDT 1187" xfId="2517"/>
    <cellStyle name="T_Ket qua dau thau_Ung truoc von nam 2015 (Von 2014 - 2016)" xfId="1761"/>
    <cellStyle name="T_Ket qua dau thau_Ung truoc von nam 2015 (Von 2014 - 2016)_PL 30a 5 nam theo QD giao von cua Bo KHDT 1187" xfId="2518"/>
    <cellStyle name="T_Ket qua phan bo von nam 2008" xfId="1762"/>
    <cellStyle name="T_Ket qua phan bo von nam 2008_Bieu mau 1-2 - gui cac phong" xfId="1763"/>
    <cellStyle name="T_Ket qua phan bo von nam 2008_Bieu mau 1-2 - gui cac phong_PL 30a 5 nam theo QD giao von cua Bo KHDT 1187" xfId="2519"/>
    <cellStyle name="T_Ket qua phan bo von nam 2008_Phu bieu gui cac Phong" xfId="1764"/>
    <cellStyle name="T_Ket qua phan bo von nam 2008_Phu bieu gui cac Phong_PL 30a 5 nam theo QD giao von cua Bo KHDT 1187" xfId="2520"/>
    <cellStyle name="T_Ket qua phan bo von nam 2008_PL 30a 5 nam theo QD giao von cua Bo KHDT 1187" xfId="2521"/>
    <cellStyle name="T_Ket qua phan bo von nam 2008_Ung truoc von nam 2015 (Von 2014 - 2016)" xfId="1765"/>
    <cellStyle name="T_Ket qua phan bo von nam 2008_Ung truoc von nam 2015 (Von 2014 - 2016)_PL 30a 5 nam theo QD giao von cua Bo KHDT 1187" xfId="2522"/>
    <cellStyle name="T_KH XDCB_2008 lan 2 sua ngay 10-11" xfId="1766"/>
    <cellStyle name="T_KH XDCB_2008 lan 2 sua ngay 10-11_Bieu mau 1-2 - gui cac phong" xfId="1767"/>
    <cellStyle name="T_KH XDCB_2008 lan 2 sua ngay 10-11_Bieu mau 1-2 - gui cac phong_PL 30a 5 nam theo QD giao von cua Bo KHDT 1187" xfId="2523"/>
    <cellStyle name="T_KH XDCB_2008 lan 2 sua ngay 10-11_Phu bieu gui cac Phong" xfId="1768"/>
    <cellStyle name="T_KH XDCB_2008 lan 2 sua ngay 10-11_Phu bieu gui cac Phong_PL 30a 5 nam theo QD giao von cua Bo KHDT 1187" xfId="2524"/>
    <cellStyle name="T_KH XDCB_2008 lan 2 sua ngay 10-11_PL 30a 5 nam theo QD giao von cua Bo KHDT 1187" xfId="2525"/>
    <cellStyle name="T_KH XDCB_2008 lan 2 sua ngay 10-11_Ung truoc von nam 2015 (Von 2014 - 2016)" xfId="1769"/>
    <cellStyle name="T_KH XDCB_2008 lan 2 sua ngay 10-11_Ung truoc von nam 2015 (Von 2014 - 2016)_PL 30a 5 nam theo QD giao von cua Bo KHDT 1187" xfId="2526"/>
    <cellStyle name="T_Khai toan" xfId="1770"/>
    <cellStyle name="T_Khai toan 89NK PA2B OK2" xfId="1771"/>
    <cellStyle name="T_Khai toan NHA DIEU HANH THUY LOI ko chia giai doan 22-08-2006 chi tiet" xfId="1772"/>
    <cellStyle name="T_Khai toan TMDT" xfId="1773"/>
    <cellStyle name="T_Khai toan TMDT_Bang chi tiet phan bo kinh phi HL DQ bien nam 2014." xfId="1774"/>
    <cellStyle name="T_Khai toan TMDT_ĐB+YT" xfId="1775"/>
    <cellStyle name="T_Khai toan TMDT_ĐB+YT_DT 2017(25.10)" xfId="1776"/>
    <cellStyle name="T_Khai toan TMDT_Du toan DQTV  2013 (Dat lam)" xfId="1777"/>
    <cellStyle name="T_Khai toan TMDT_Du toan KP DQTV nam 2013 (Xay dung trinh So thang 9.2012" xfId="1778"/>
    <cellStyle name="T_Khai toan TMDT_Du toan KP DQTV nam 2013 (Xay dung trinh So thang 9.2012_Biểu ĐM" xfId="1779"/>
    <cellStyle name="T_Khai toan TMDT_Du toan KP DQTV nam 2013 (Xay dung trinh So thang 9.2012_Biểu ĐM_DT 2017(25.10)" xfId="1780"/>
    <cellStyle name="T_Khai toan TMDT_Du toan KP DQTV nam 2013 (Xay dung trinh So thang 9.2012_Cân đối T-c" xfId="3170"/>
    <cellStyle name="T_Khai toan TMDT_Du toan KP DQTV nam 2013 (Xay dung trinh So thang 9.2012_DT 2017(25.10)" xfId="1781"/>
    <cellStyle name="T_Khai toan TMDT_Du toan KP DQTV nam 2013 (Xay dung trinh So thang 9.2012_TH chung" xfId="3171"/>
    <cellStyle name="T_Khai toan TMDT_du toan nam 2012 phan GDQP, Lao (ban chinh thuc)" xfId="1782"/>
    <cellStyle name="T_Khai toan TMDT_du toan nam 2012 phan GDQP, Lao (ban chinh thuc)_ĐB+YT" xfId="1783"/>
    <cellStyle name="T_Khai toan TMDT_du toan nam 2012 phan GDQP, Lao (ban chinh thuc)_ĐB+YT_DT 2017(25.10)" xfId="1784"/>
    <cellStyle name="T_Khai toan TMDT_du toan nam 2012 phan GDQP, Lao (ban chinh thuc)_Mặt bằng 2017" xfId="1785"/>
    <cellStyle name="T_Khai toan TMDT_du toan nam 2012 phan GDQP, Lao (ban chinh thuc)_Mặt bằng 2017_DT 2017(25.10)" xfId="1786"/>
    <cellStyle name="T_Khai toan TMDT_du toan nam 2012 phan GDQP, Lao (ban chinh thuc)_ngọc lặc" xfId="1787"/>
    <cellStyle name="T_Khai toan TMDT_du toan nam 2012 phan GDQP, Lao (ban chinh thuc)_ngọc lặc_DT 2017(25.10)" xfId="1788"/>
    <cellStyle name="T_Khai toan TMDT_du toan nam 2012 phan GDQP, Lao (ban chinh thuc)_VINH LOC-MTP2014  (1)" xfId="1789"/>
    <cellStyle name="T_Khai toan TMDT_du toan nam 2012 phan GDQP, Lao (ban chinh thuc)_VINH LOC-MTP2014  (1)_DT 2017(25.10)" xfId="1790"/>
    <cellStyle name="T_Khai toan TMDT_Mặt bằng 2017" xfId="1791"/>
    <cellStyle name="T_Khai toan TMDT_Mặt bằng 2017_DT 2017(25.10)" xfId="1792"/>
    <cellStyle name="T_Khai toan TMDT_Phu luc KP" xfId="1793"/>
    <cellStyle name="T_Khai toan TMDT_Quan trang dot 2 2013 (Quan tính)" xfId="1794"/>
    <cellStyle name="T_Khai toan_Bang chi tiet phan bo kinh phi HL DQ bien nam 2014." xfId="1795"/>
    <cellStyle name="T_Khai toan_ĐB+YT" xfId="1796"/>
    <cellStyle name="T_Khai toan_ĐB+YT_DT 2017(25.10)" xfId="1797"/>
    <cellStyle name="T_Khai toan_Du toan DQTV  2013 (Dat lam)" xfId="1798"/>
    <cellStyle name="T_Khai toan_Du toan KP DQTV nam 2013 (Xay dung trinh So thang 9.2012" xfId="1799"/>
    <cellStyle name="T_Khai toan_Du toan KP DQTV nam 2013 (Xay dung trinh So thang 9.2012_Biểu ĐM" xfId="1800"/>
    <cellStyle name="T_Khai toan_Du toan KP DQTV nam 2013 (Xay dung trinh So thang 9.2012_Biểu ĐM_DT 2017(25.10)" xfId="1801"/>
    <cellStyle name="T_Khai toan_Du toan KP DQTV nam 2013 (Xay dung trinh So thang 9.2012_Cân đối T-c" xfId="3172"/>
    <cellStyle name="T_Khai toan_Du toan KP DQTV nam 2013 (Xay dung trinh So thang 9.2012_DT 2017(25.10)" xfId="1802"/>
    <cellStyle name="T_Khai toan_Du toan KP DQTV nam 2013 (Xay dung trinh So thang 9.2012_TH chung" xfId="3173"/>
    <cellStyle name="T_Khai toan_du toan nam 2012 phan GDQP, Lao (ban chinh thuc)" xfId="1803"/>
    <cellStyle name="T_Khai toan_du toan nam 2012 phan GDQP, Lao (ban chinh thuc)_ĐB+YT" xfId="1804"/>
    <cellStyle name="T_Khai toan_du toan nam 2012 phan GDQP, Lao (ban chinh thuc)_ĐB+YT_DT 2017(25.10)" xfId="1805"/>
    <cellStyle name="T_Khai toan_du toan nam 2012 phan GDQP, Lao (ban chinh thuc)_Mặt bằng 2017" xfId="1806"/>
    <cellStyle name="T_Khai toan_du toan nam 2012 phan GDQP, Lao (ban chinh thuc)_Mặt bằng 2017_DT 2017(25.10)" xfId="1807"/>
    <cellStyle name="T_Khai toan_du toan nam 2012 phan GDQP, Lao (ban chinh thuc)_ngọc lặc" xfId="1808"/>
    <cellStyle name="T_Khai toan_du toan nam 2012 phan GDQP, Lao (ban chinh thuc)_ngọc lặc_DT 2017(25.10)" xfId="1809"/>
    <cellStyle name="T_Khai toan_du toan nam 2012 phan GDQP, Lao (ban chinh thuc)_VINH LOC-MTP2014  (1)" xfId="1810"/>
    <cellStyle name="T_Khai toan_du toan nam 2012 phan GDQP, Lao (ban chinh thuc)_VINH LOC-MTP2014  (1)_DT 2017(25.10)" xfId="1811"/>
    <cellStyle name="T_Khai toan_Mặt bằng 2017" xfId="1812"/>
    <cellStyle name="T_Khai toan_Mặt bằng 2017_DT 2017(25.10)" xfId="1813"/>
    <cellStyle name="T_Khai toan_Phu luc KP" xfId="1814"/>
    <cellStyle name="T_Khai toan_Quan trang dot 2 2013 (Quan tính)" xfId="1815"/>
    <cellStyle name="T_Mẫu biểu thảo luận DT 2014" xfId="1816"/>
    <cellStyle name="T_Mẫu biểu thảo luận DT 2014_ĐB+YT" xfId="1817"/>
    <cellStyle name="T_Mẫu biểu thảo luận DT 2014_ĐB+YT_DT 2017(25.10)" xfId="1818"/>
    <cellStyle name="T_Mẫu biểu thảo luận DT 2014_Mặt bằng 2017" xfId="1819"/>
    <cellStyle name="T_Mẫu biểu thảo luận DT 2014_Mặt bằng 2017_DT 2017(25.10)" xfId="1820"/>
    <cellStyle name="T_Mau kiem ke" xfId="3174"/>
    <cellStyle name="T_Me_Tri_6_07" xfId="1821"/>
    <cellStyle name="T_Me_Tri_6_07_PB1 -  Hop truc tinh uy" xfId="2527"/>
    <cellStyle name="T_Me_Tri_6_07_Phu luc so 2 - NSTW  - Phuong an tinh toan theo huong dan cua Bo (khong bao gom bat thuong)" xfId="2528"/>
    <cellStyle name="T_Me_Tri_6_07_PL 3 - Hop truc tinh uy" xfId="2529"/>
    <cellStyle name="T_Me_Tri_6_07_PL 30a 5 nam theo QD giao von cua Bo KHDT 1187" xfId="2530"/>
    <cellStyle name="T_Me_Tri_6_07_PL3" xfId="1822"/>
    <cellStyle name="T_Me_Tri_6_07_PL4 - Hop truc tinh uy" xfId="2531"/>
    <cellStyle name="T_Muc khoan quy PC theo ND 29" xfId="1823"/>
    <cellStyle name="T_Muc khoan quy PC theo ND 29_DT 2017(25.10)" xfId="1824"/>
    <cellStyle name="T_N2 thay dat (N1-1)" xfId="1825"/>
    <cellStyle name="T_N2 thay dat (N1-1)_PB1 -  Hop truc tinh uy" xfId="2532"/>
    <cellStyle name="T_N2 thay dat (N1-1)_Phu luc so 2 - NSTW  - Phuong an tinh toan theo huong dan cua Bo (khong bao gom bat thuong)" xfId="2533"/>
    <cellStyle name="T_N2 thay dat (N1-1)_PL 3 - Hop truc tinh uy" xfId="2534"/>
    <cellStyle name="T_N2 thay dat (N1-1)_PL 30a 5 nam theo QD giao von cua Bo KHDT 1187" xfId="2535"/>
    <cellStyle name="T_N2 thay dat (N1-1)_PL3" xfId="1826"/>
    <cellStyle name="T_N2 thay dat (N1-1)_PL4 - Hop truc tinh uy" xfId="2536"/>
    <cellStyle name="T_PAthuc25.05.06 B14 PA1" xfId="1827"/>
    <cellStyle name="T_PB1 -  Hop truc tinh uy" xfId="2537"/>
    <cellStyle name="T_Phu luc KP" xfId="1828"/>
    <cellStyle name="T_Phu luc LL" xfId="17306"/>
    <cellStyle name="T_Phu luc so 2 - NSTW  - Phuong an tinh toan theo huong dan cua Bo (khong bao gom bat thuong)" xfId="2538"/>
    <cellStyle name="T_Phuong an can doi nam 2008" xfId="1829"/>
    <cellStyle name="T_Phuong an can doi nam 2008_Bieu mau 1-2 - gui cac phong" xfId="1830"/>
    <cellStyle name="T_Phuong an can doi nam 2008_Bieu mau 1-2 - gui cac phong_PL 30a 5 nam theo QD giao von cua Bo KHDT 1187" xfId="2539"/>
    <cellStyle name="T_Phuong an can doi nam 2008_Phu bieu gui cac Phong" xfId="1831"/>
    <cellStyle name="T_Phuong an can doi nam 2008_Phu bieu gui cac Phong_PL 30a 5 nam theo QD giao von cua Bo KHDT 1187" xfId="2540"/>
    <cellStyle name="T_Phuong an can doi nam 2008_PL 30a 5 nam theo QD giao von cua Bo KHDT 1187" xfId="2541"/>
    <cellStyle name="T_Phuong an can doi nam 2008_Ung truoc von nam 2015 (Von 2014 - 2016)" xfId="1832"/>
    <cellStyle name="T_Phuong an can doi nam 2008_Ung truoc von nam 2015 (Von 2014 - 2016)_PL 30a 5 nam theo QD giao von cua Bo KHDT 1187" xfId="2542"/>
    <cellStyle name="T_phuong an gia ban Bien Bac 28-9" xfId="1833"/>
    <cellStyle name="T_phuong an gia ban Bien Bac 28-9_ĐB+YT" xfId="1834"/>
    <cellStyle name="T_phuong an gia ban Bien Bac 28-9_ĐB+YT_DT 2017(25.10)" xfId="1835"/>
    <cellStyle name="T_phuong an gia ban Bien Bac 28-9_Mặt bằng 2017" xfId="1836"/>
    <cellStyle name="T_phuong an gia ban Bien Bac 28-9_Mặt bằng 2017_DT 2017(25.10)" xfId="1837"/>
    <cellStyle name="T_phuong an gia ban Bien Bac 4-11" xfId="1838"/>
    <cellStyle name="T_phuong an gia ban Bien Bac 4-11_ĐB+YT" xfId="1839"/>
    <cellStyle name="T_phuong an gia ban Bien Bac 4-11_ĐB+YT_DT 2017(25.10)" xfId="1840"/>
    <cellStyle name="T_phuong an gia ban Bien Bac 4-11_Mặt bằng 2017" xfId="1841"/>
    <cellStyle name="T_phuong an gia ban Bien Bac 4-11_Mặt bằng 2017_DT 2017(25.10)" xfId="1842"/>
    <cellStyle name="T_PL 3 - Hop truc tinh uy" xfId="2543"/>
    <cellStyle name="T_PL 30a 5 nam theo QD giao von cua Bo KHDT 1187" xfId="2544"/>
    <cellStyle name="T_PL3" xfId="1843"/>
    <cellStyle name="T_PL4 - Hop truc tinh uy" xfId="2545"/>
    <cellStyle name="T_QT di chuyen ca phe" xfId="1844"/>
    <cellStyle name="T_QT di chuyen ca phe_Bang chi tiet phan bo kinh phi HL DQ bien nam 2014." xfId="1845"/>
    <cellStyle name="T_QT di chuyen ca phe_ĐB+YT" xfId="1846"/>
    <cellStyle name="T_QT di chuyen ca phe_ĐB+YT_DT 2017(25.10)" xfId="1847"/>
    <cellStyle name="T_QT di chuyen ca phe_Du toan DQTV  2013 (Dat lam)" xfId="1848"/>
    <cellStyle name="T_QT di chuyen ca phe_Du toan KP DQTV nam 2013 (Xay dung trinh So thang 9.2012" xfId="1849"/>
    <cellStyle name="T_QT di chuyen ca phe_Du toan KP DQTV nam 2013 (Xay dung trinh So thang 9.2012_Biểu ĐM" xfId="1850"/>
    <cellStyle name="T_QT di chuyen ca phe_Du toan KP DQTV nam 2013 (Xay dung trinh So thang 9.2012_Biểu ĐM_DT 2017(25.10)" xfId="1851"/>
    <cellStyle name="T_QT di chuyen ca phe_Du toan KP DQTV nam 2013 (Xay dung trinh So thang 9.2012_Cân đối T-c" xfId="3175"/>
    <cellStyle name="T_QT di chuyen ca phe_Du toan KP DQTV nam 2013 (Xay dung trinh So thang 9.2012_DT 2017(25.10)" xfId="1852"/>
    <cellStyle name="T_QT di chuyen ca phe_Du toan KP DQTV nam 2013 (Xay dung trinh So thang 9.2012_TH chung" xfId="3176"/>
    <cellStyle name="T_QT di chuyen ca phe_du toan nam 2012 phan GDQP, Lao (ban chinh thuc)" xfId="1853"/>
    <cellStyle name="T_QT di chuyen ca phe_du toan nam 2012 phan GDQP, Lao (ban chinh thuc)_ĐB+YT" xfId="1854"/>
    <cellStyle name="T_QT di chuyen ca phe_du toan nam 2012 phan GDQP, Lao (ban chinh thuc)_ĐB+YT_DT 2017(25.10)" xfId="1855"/>
    <cellStyle name="T_QT di chuyen ca phe_du toan nam 2012 phan GDQP, Lao (ban chinh thuc)_Mặt bằng 2017" xfId="1856"/>
    <cellStyle name="T_QT di chuyen ca phe_du toan nam 2012 phan GDQP, Lao (ban chinh thuc)_Mặt bằng 2017_DT 2017(25.10)" xfId="1857"/>
    <cellStyle name="T_QT di chuyen ca phe_du toan nam 2012 phan GDQP, Lao (ban chinh thuc)_ngọc lặc" xfId="1858"/>
    <cellStyle name="T_QT di chuyen ca phe_du toan nam 2012 phan GDQP, Lao (ban chinh thuc)_ngọc lặc_DT 2017(25.10)" xfId="1859"/>
    <cellStyle name="T_QT di chuyen ca phe_du toan nam 2012 phan GDQP, Lao (ban chinh thuc)_VINH LOC-MTP2014  (1)" xfId="1860"/>
    <cellStyle name="T_QT di chuyen ca phe_du toan nam 2012 phan GDQP, Lao (ban chinh thuc)_VINH LOC-MTP2014  (1)_DT 2017(25.10)" xfId="1861"/>
    <cellStyle name="T_QT di chuyen ca phe_Mặt bằng 2017" xfId="1862"/>
    <cellStyle name="T_QT di chuyen ca phe_Mặt bằng 2017_DT 2017(25.10)" xfId="1863"/>
    <cellStyle name="T_QT di chuyen ca phe_Phu luc KP" xfId="1864"/>
    <cellStyle name="T_QT di chuyen ca phe_Quan trang dot 2 2013 (Quan tính)" xfId="1865"/>
    <cellStyle name="T_Quan trang dot 2 2013 (Quan tính)" xfId="1866"/>
    <cellStyle name="T_Seagame(BTL)" xfId="1867"/>
    <cellStyle name="T_Sheet1" xfId="1868"/>
    <cellStyle name="T_Sheet1_2974" xfId="1869"/>
    <cellStyle name="T_Sheet1_2974_ĐB+YT" xfId="1870"/>
    <cellStyle name="T_Sheet1_2974_ĐB+YT_DT 2017(25.10)" xfId="1871"/>
    <cellStyle name="T_Sheet1_2974_Mặt bằng 2017" xfId="1872"/>
    <cellStyle name="T_Sheet1_2974_Mặt bằng 2017_DT 2017(25.10)" xfId="1873"/>
    <cellStyle name="T_Sheet1_2974_ngọc lặc" xfId="1874"/>
    <cellStyle name="T_Sheet1_2974_ngọc lặc_DT 2017(25.10)" xfId="1875"/>
    <cellStyle name="T_Sheet1_2974_VINH LOC-MTP2014  (1)" xfId="1876"/>
    <cellStyle name="T_Sheet1_2974_VINH LOC-MTP2014  (1)_DT 2017(25.10)" xfId="1877"/>
    <cellStyle name="T_Sheet1_Biểu ĐM" xfId="1878"/>
    <cellStyle name="T_Sheet1_Biểu ĐM_DT 2017(25.10)" xfId="1879"/>
    <cellStyle name="T_Sheet1_BV Mắt - BB" xfId="3299"/>
    <cellStyle name="T_Sheet1_Cân đối T-c" xfId="3177"/>
    <cellStyle name="T_Sheet1_chi cuc ATTP" xfId="3300"/>
    <cellStyle name="T_Sheet1_DT 2017(25.10)" xfId="1880"/>
    <cellStyle name="T_Sheet1_Mẫu biểu thảo luận DT 2014" xfId="1881"/>
    <cellStyle name="T_Sheet1_Mẫu biểu thảo luận DT 2014_ĐB+YT" xfId="1882"/>
    <cellStyle name="T_Sheet1_Mẫu biểu thảo luận DT 2014_ĐB+YT_DT 2017(25.10)" xfId="1883"/>
    <cellStyle name="T_Sheet1_Mẫu biểu thảo luận DT 2014_Mặt bằng 2017" xfId="1884"/>
    <cellStyle name="T_Sheet1_Mẫu biểu thảo luận DT 2014_Mặt bằng 2017_DT 2017(25.10)" xfId="1885"/>
    <cellStyle name="T_Sheet1_Muc khoan quy PC theo ND 29" xfId="1886"/>
    <cellStyle name="T_Sheet1_Muc khoan quy PC theo ND 29_DT 2017(25.10)" xfId="1887"/>
    <cellStyle name="T_Sheet1_TH chung" xfId="3178"/>
    <cellStyle name="T_Sheet1_TH_PBDT_nam_2013-hoan_chinh_(trinh_HDND.UBND)" xfId="1888"/>
    <cellStyle name="T_Sheet1_TH_PBDT_nam_2013-hoan_chinh_(trinh_HDND.UBND)_Biểu ĐM" xfId="1889"/>
    <cellStyle name="T_Sheet1_TH_PBDT_nam_2013-hoan_chinh_(trinh_HDND.UBND)_Biểu ĐM_DT 2017(25.10)" xfId="1890"/>
    <cellStyle name="T_Sheet1_TH_PBDT_nam_2013-hoan_chinh_(trinh_HDND.UBND)_Cân đối T-c" xfId="3179"/>
    <cellStyle name="T_Sheet1_TH_PBDT_nam_2013-hoan_chinh_(trinh_HDND.UBND)_DT 2017(25.10)" xfId="1891"/>
    <cellStyle name="T_Sheet1_TH_PBDT_nam_2013-hoan_chinh_(trinh_HDND.UBND)_TH chung" xfId="3180"/>
    <cellStyle name="T_Sheet1_Tổng%20hợp%20chi%20tiết%20các%20chính%20sách%20BC%20Bộ%20Tài%20Chính%202012(1)" xfId="1892"/>
    <cellStyle name="T_Sheet1_Tổng%20hợp%20chi%20tiết%20các%20chính%20sách%20BC%20Bộ%20Tài%20Chính%202012(1)_ĐB+YT" xfId="1893"/>
    <cellStyle name="T_Sheet1_Tổng%20hợp%20chi%20tiết%20các%20chính%20sách%20BC%20Bộ%20Tài%20Chính%202012(1)_ĐB+YT_DT 2017(25.10)" xfId="1894"/>
    <cellStyle name="T_Sheet1_Tổng%20hợp%20chi%20tiết%20các%20chính%20sách%20BC%20Bộ%20Tài%20Chính%202012(1)_Mặt bằng 2017" xfId="1895"/>
    <cellStyle name="T_Sheet1_Tổng%20hợp%20chi%20tiết%20các%20chính%20sách%20BC%20Bộ%20Tài%20Chính%202012(1)_Mặt bằng 2017_DT 2017(25.10)" xfId="1896"/>
    <cellStyle name="T_Sheet1_Tổng%20hợp%20chi%20tiết%20các%20chính%20sách%20BC%20Bộ%20Tài%20Chính%202012(1)_ngọc lặc" xfId="1897"/>
    <cellStyle name="T_Sheet1_Tổng%20hợp%20chi%20tiết%20các%20chính%20sách%20BC%20Bộ%20Tài%20Chính%202012(1)_ngọc lặc_DT 2017(25.10)" xfId="1898"/>
    <cellStyle name="T_Sheet1_Tổng%20hợp%20chi%20tiết%20các%20chính%20sách%20BC%20Bộ%20Tài%20Chính%202012(1)_VINH LOC-MTP2014  (1)" xfId="1899"/>
    <cellStyle name="T_Sheet1_Tổng%20hợp%20chi%20tiết%20các%20chính%20sách%20BC%20Bộ%20Tài%20Chính%202012(1)_VINH LOC-MTP2014  (1)_DT 2017(25.10)" xfId="1900"/>
    <cellStyle name="T_Sheet1_Trình%20Bộ%20TC%20bổ%20sung%20DT%202013(1)" xfId="1901"/>
    <cellStyle name="T_Sheet1_Trình%20Bộ%20TC%20bổ%20sung%20DT%202013(1)_ĐB+YT" xfId="1902"/>
    <cellStyle name="T_Sheet1_Trình%20Bộ%20TC%20bổ%20sung%20DT%202013(1)_ĐB+YT_DT 2017(25.10)" xfId="1903"/>
    <cellStyle name="T_Sheet1_Trình%20Bộ%20TC%20bổ%20sung%20DT%202013(1)_Mặt bằng 2017" xfId="1904"/>
    <cellStyle name="T_Sheet1_Trình%20Bộ%20TC%20bổ%20sung%20DT%202013(1)_Mặt bằng 2017_DT 2017(25.10)" xfId="1905"/>
    <cellStyle name="T_Sheet1_Trình%20Bộ%20TC%20bổ%20sung%20DT%202013(1)_ngọc lặc" xfId="1906"/>
    <cellStyle name="T_Sheet1_Trình%20Bộ%20TC%20bổ%20sung%20DT%202013(1)_ngọc lặc_DT 2017(25.10)" xfId="1907"/>
    <cellStyle name="T_Sheet1_Trình%20Bộ%20TC%20bổ%20sung%20DT%202013(1)_VINH LOC-MTP2014  (1)" xfId="1908"/>
    <cellStyle name="T_Sheet1_Trình%20Bộ%20TC%20bổ%20sung%20DT%202013(1)_VINH LOC-MTP2014  (1)_DT 2017(25.10)" xfId="1909"/>
    <cellStyle name="T_Sheet1_Trung tâm nước SH và VSMTNT" xfId="3301"/>
    <cellStyle name="T_So GTVT" xfId="1910"/>
    <cellStyle name="T_So GTVT_Bieu mau 1-2 - gui cac phong" xfId="1911"/>
    <cellStyle name="T_So GTVT_Bieu mau 1-2 - gui cac phong_PL 30a 5 nam theo QD giao von cua Bo KHDT 1187" xfId="2546"/>
    <cellStyle name="T_So GTVT_Phu bieu gui cac Phong" xfId="1912"/>
    <cellStyle name="T_So GTVT_Phu bieu gui cac Phong_PL 30a 5 nam theo QD giao von cua Bo KHDT 1187" xfId="2547"/>
    <cellStyle name="T_So GTVT_PL 30a 5 nam theo QD giao von cua Bo KHDT 1187" xfId="2548"/>
    <cellStyle name="T_So GTVT_Ung truoc von nam 2015 (Von 2014 - 2016)" xfId="1913"/>
    <cellStyle name="T_So GTVT_Ung truoc von nam 2015 (Von 2014 - 2016)_PL 30a 5 nam theo QD giao von cua Bo KHDT 1187" xfId="2549"/>
    <cellStyle name="T_tdc23-1" xfId="1914"/>
    <cellStyle name="T_tdc23-1_Bang chi tiet phan bo kinh phi HL DQ bien nam 2014." xfId="1915"/>
    <cellStyle name="T_tdc23-1_Cân đối T-c" xfId="3181"/>
    <cellStyle name="T_tdc23-1_ĐB+YT" xfId="1916"/>
    <cellStyle name="T_tdc23-1_DT 2017(25.10)" xfId="1917"/>
    <cellStyle name="T_tdc23-1_Du toan DQTV  2013 (Dat lam)" xfId="1918"/>
    <cellStyle name="T_tdc23-1_Du toan KP DQTV nam 2013 (Xay dung trinh So thang 9.2012" xfId="1919"/>
    <cellStyle name="T_tdc23-1_Du toan KP DQTV nam 2013 (Xay dung trinh So thang 9.2012_Biểu ĐM" xfId="1920"/>
    <cellStyle name="T_tdc23-1_Du toan KP DQTV nam 2013 (Xay dung trinh So thang 9.2012_ngọc lặc" xfId="1921"/>
    <cellStyle name="T_tdc23-1_Du toan KP DQTV nam 2013 (Xay dung trinh So thang 9.2012_VINH LOC-MTP2014  (1)" xfId="1922"/>
    <cellStyle name="T_tdc23-1_du toan nam 2012 phan GDQP, Lao (ban chinh thuc)" xfId="1923"/>
    <cellStyle name="T_tdc23-1_du toan nam 2012 phan GDQP, Lao (ban chinh thuc)_Cân đối T-c" xfId="3182"/>
    <cellStyle name="T_tdc23-1_du toan nam 2012 phan GDQP, Lao (ban chinh thuc)_ĐB+YT" xfId="1924"/>
    <cellStyle name="T_tdc23-1_du toan nam 2012 phan GDQP, Lao (ban chinh thuc)_DT 2017(25.10)" xfId="1925"/>
    <cellStyle name="T_tdc23-1_du toan nam 2012 phan GDQP, Lao (ban chinh thuc)_Mặt bằng 2017" xfId="1926"/>
    <cellStyle name="T_tdc23-1_du toan nam 2012 phan GDQP, Lao (ban chinh thuc)_TH chung" xfId="3183"/>
    <cellStyle name="T_tdc23-1_Mặt bằng 2017" xfId="1927"/>
    <cellStyle name="T_tdc23-1_ngọc lặc" xfId="1928"/>
    <cellStyle name="T_tdc23-1_Phu luc KP" xfId="1929"/>
    <cellStyle name="T_tdc23-1_Quan trang dot 2 2013 (Quan tính)" xfId="1930"/>
    <cellStyle name="T_tdc23-1_TH chung" xfId="3184"/>
    <cellStyle name="T_tdc23-1_VINH LOC-MTP2014  (1)" xfId="1931"/>
    <cellStyle name="T_TDT + duong(8-5-07)" xfId="1932"/>
    <cellStyle name="T_TDT + duong(8-5-07)_DT thu 2016 (1)" xfId="1933"/>
    <cellStyle name="T_TDT + duong(8-5-07)_PB1 -  Hop truc tinh uy" xfId="2550"/>
    <cellStyle name="T_TDT + duong(8-5-07)_Phu luc so 2 - NSTW  - Phuong an tinh toan theo huong dan cua Bo (khong bao gom bat thuong)" xfId="2551"/>
    <cellStyle name="T_TDT + duong(8-5-07)_PL 3 - Hop truc tinh uy" xfId="2552"/>
    <cellStyle name="T_TDT + duong(8-5-07)_PL 30a 5 nam theo QD giao von cua Bo KHDT 1187" xfId="2553"/>
    <cellStyle name="T_TDT + duong(8-5-07)_PL3" xfId="1934"/>
    <cellStyle name="T_TDT + duong(8-5-07)_PL4 - Hop truc tinh uy" xfId="2554"/>
    <cellStyle name="T_TDT + duong(8-5-07)_TW" xfId="1935"/>
    <cellStyle name="T_TH chung" xfId="3185"/>
    <cellStyle name="T_TH_PBDT_nam_2013-hoan_chinh_(trinh_HDND.UBND)" xfId="1936"/>
    <cellStyle name="T_TH_PBDT_nam_2013-hoan_chinh_(trinh_HDND.UBND)_Biểu ĐM" xfId="1937"/>
    <cellStyle name="T_TH_PBDT_nam_2013-hoan_chinh_(trinh_HDND.UBND)_Biểu ĐM_DT 2017(25.10)" xfId="1938"/>
    <cellStyle name="T_TH_PBDT_nam_2013-hoan_chinh_(trinh_HDND.UBND)_Cân đối T-c" xfId="3186"/>
    <cellStyle name="T_TH_PBDT_nam_2013-hoan_chinh_(trinh_HDND.UBND)_DT 2017(25.10)" xfId="1939"/>
    <cellStyle name="T_TH_PBDT_nam_2013-hoan_chinh_(trinh_HDND.UBND)_TH chung" xfId="3187"/>
    <cellStyle name="T_tham_tra_du_toan" xfId="1940"/>
    <cellStyle name="T_tham_tra_du_toan_PB1 -  Hop truc tinh uy" xfId="2555"/>
    <cellStyle name="T_tham_tra_du_toan_Phu luc so 2 - NSTW  - Phuong an tinh toan theo huong dan cua Bo (khong bao gom bat thuong)" xfId="2556"/>
    <cellStyle name="T_tham_tra_du_toan_PL 3 - Hop truc tinh uy" xfId="2557"/>
    <cellStyle name="T_tham_tra_du_toan_PL 30a 5 nam theo QD giao von cua Bo KHDT 1187" xfId="2558"/>
    <cellStyle name="T_tham_tra_du_toan_PL3" xfId="1941"/>
    <cellStyle name="T_tham_tra_du_toan_PL4 - Hop truc tinh uy" xfId="2559"/>
    <cellStyle name="T_Thiet bi" xfId="1942"/>
    <cellStyle name="T_Thiet bi_DT thu 2016 (1)" xfId="1943"/>
    <cellStyle name="T_Thiet bi_PB1 -  Hop truc tinh uy" xfId="2560"/>
    <cellStyle name="T_Thiet bi_Phu luc so 2 - NSTW  - Phuong an tinh toan theo huong dan cua Bo (khong bao gom bat thuong)" xfId="2561"/>
    <cellStyle name="T_Thiet bi_PL 3 - Hop truc tinh uy" xfId="2562"/>
    <cellStyle name="T_Thiet bi_PL 30a 5 nam theo QD giao von cua Bo KHDT 1187" xfId="2563"/>
    <cellStyle name="T_Thiet bi_PL3" xfId="1944"/>
    <cellStyle name="T_Thiet bi_PL4 - Hop truc tinh uy" xfId="2564"/>
    <cellStyle name="T_TKCS" xfId="1945"/>
    <cellStyle name="T_Tổng%20hợp%20chi%20tiết%20các%20chính%20sách%20BC%20Bộ%20Tài%20Chính%202012(1)" xfId="1946"/>
    <cellStyle name="T_Tổng%20hợp%20chi%20tiết%20các%20chính%20sách%20BC%20Bộ%20Tài%20Chính%202012(1)_ĐB+YT" xfId="1947"/>
    <cellStyle name="T_Tổng%20hợp%20chi%20tiết%20các%20chính%20sách%20BC%20Bộ%20Tài%20Chính%202012(1)_ĐB+YT_DT 2017(25.10)" xfId="1948"/>
    <cellStyle name="T_Tổng%20hợp%20chi%20tiết%20các%20chính%20sách%20BC%20Bộ%20Tài%20Chính%202012(1)_Mặt bằng 2017" xfId="1949"/>
    <cellStyle name="T_Tổng%20hợp%20chi%20tiết%20các%20chính%20sách%20BC%20Bộ%20Tài%20Chính%202012(1)_Mặt bằng 2017_DT 2017(25.10)" xfId="1950"/>
    <cellStyle name="T_Tổng%20hợp%20chi%20tiết%20các%20chính%20sách%20BC%20Bộ%20Tài%20Chính%202012(1)_ngọc lặc" xfId="1951"/>
    <cellStyle name="T_Tổng%20hợp%20chi%20tiết%20các%20chính%20sách%20BC%20Bộ%20Tài%20Chính%202012(1)_ngọc lặc_DT 2017(25.10)" xfId="1952"/>
    <cellStyle name="T_Tổng%20hợp%20chi%20tiết%20các%20chính%20sách%20BC%20Bộ%20Tài%20Chính%202012(1)_VINH LOC-MTP2014  (1)" xfId="1953"/>
    <cellStyle name="T_Tổng%20hợp%20chi%20tiết%20các%20chính%20sách%20BC%20Bộ%20Tài%20Chính%202012(1)_VINH LOC-MTP2014  (1)_DT 2017(25.10)" xfId="1954"/>
    <cellStyle name="T_Trình%20Bộ%20TC%20bổ%20sung%20DT%202013(1)" xfId="1955"/>
    <cellStyle name="T_Trình%20Bộ%20TC%20bổ%20sung%20DT%202013(1)_ĐB+YT" xfId="1956"/>
    <cellStyle name="T_Trình%20Bộ%20TC%20bổ%20sung%20DT%202013(1)_ĐB+YT_DT 2017(25.10)" xfId="1957"/>
    <cellStyle name="T_Trình%20Bộ%20TC%20bổ%20sung%20DT%202013(1)_Mặt bằng 2017" xfId="1958"/>
    <cellStyle name="T_Trình%20Bộ%20TC%20bổ%20sung%20DT%202013(1)_Mặt bằng 2017_DT 2017(25.10)" xfId="1959"/>
    <cellStyle name="T_Trình%20Bộ%20TC%20bổ%20sung%20DT%202013(1)_ngọc lặc" xfId="1960"/>
    <cellStyle name="T_Trình%20Bộ%20TC%20bổ%20sung%20DT%202013(1)_ngọc lặc_DT 2017(25.10)" xfId="1961"/>
    <cellStyle name="T_Trình%20Bộ%20TC%20bổ%20sung%20DT%202013(1)_VINH LOC-MTP2014  (1)" xfId="1962"/>
    <cellStyle name="T_Trình%20Bộ%20TC%20bổ%20sung%20DT%202013(1)_VINH LOC-MTP2014  (1)_DT 2017(25.10)" xfId="1963"/>
    <cellStyle name="T_TW" xfId="1964"/>
    <cellStyle name="T_X1.1Dap " xfId="17307"/>
    <cellStyle name="T_ÿÿÿÿÿ" xfId="1965"/>
    <cellStyle name="T_ÿÿÿÿÿ_PB1 -  Hop truc tinh uy" xfId="2565"/>
    <cellStyle name="T_ÿÿÿÿÿ_Phu luc so 2 - NSTW  - Phuong an tinh toan theo huong dan cua Bo (khong bao gom bat thuong)" xfId="2566"/>
    <cellStyle name="T_ÿÿÿÿÿ_PL 3 - Hop truc tinh uy" xfId="2567"/>
    <cellStyle name="T_ÿÿÿÿÿ_PL 30a 5 nam theo QD giao von cua Bo KHDT 1187" xfId="2568"/>
    <cellStyle name="T_ÿÿÿÿÿ_PL3" xfId="1966"/>
    <cellStyle name="T_ÿÿÿÿÿ_PL4 - Hop truc tinh uy" xfId="2569"/>
    <cellStyle name="tde" xfId="1967"/>
    <cellStyle name="Text Indent A" xfId="1968"/>
    <cellStyle name="Text Indent B" xfId="1969"/>
    <cellStyle name="Text Indent B 2" xfId="3246"/>
    <cellStyle name="Text Indent B 2 2" xfId="3302"/>
    <cellStyle name="Text Indent B 3" xfId="3303"/>
    <cellStyle name="Text Indent B 4" xfId="3304"/>
    <cellStyle name="Text Indent C" xfId="1970"/>
    <cellStyle name="Text Indent C 2" xfId="3305"/>
    <cellStyle name="Text Indent C 2 2" xfId="3306"/>
    <cellStyle name="Text Indent C 3" xfId="3307"/>
    <cellStyle name="Text Indent C 4" xfId="3308"/>
    <cellStyle name="th" xfId="1971"/>
    <cellStyle name="th 2" xfId="1972"/>
    <cellStyle name="than" xfId="1973"/>
    <cellStyle name="þ_x001d_ð¤_x000c_¯þ_x0014__x000d_¨þU_x0001_À_x0004_ _x0015__x000f__x0001__x0001_" xfId="1974"/>
    <cellStyle name="þ_x001d_ð·_x000c_æþ'_x000d_ßþU_x0001_Ø_x0005_ü_x0014__x0007__x0001__x0001_" xfId="1975"/>
    <cellStyle name="þ_x001d_ð·_x000c_æþ'_x000d_ßþU_x0001_Ø_x0005_ü_x0014__x0007__x0001__x0001_?_x0002_ÿÿÿÿÿÿÿÿÿÿÿÿÿÿÿ¯?(_x0002__x001e__x0016_ ???¼$ÿÿÿÿ????_x0006__x0016_??????????????Í!Ë??????????           ?????           ?????????_x000d_C:\WINDOWS\_x000d_V_x000d_S\TEMP_x000d_NC;C:\NU;C:\VIRUS;_x000d_?????????????????????????????????????????????????????????????????????????????" xfId="3188"/>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xfId="3189"/>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3190"/>
    <cellStyle name="þ_x001d_ðÇ%Uý—&amp;Hý9_x0008_Ÿ s_x000a__x0007__x0001__x0001_" xfId="1976"/>
    <cellStyle name="þ_x001d_ðÇ%Uý—&amp;Hý9_x0008_Ÿ s_x000a__x0007__x0001__x0001_?_x0002_ÿÿÿÿÿÿÿÿÿÿÿÿÿÿÿ_x0001_(_x0002_—_x000d_???Î_x001f_ÿÿÿÿ????_x0007_???????????????Í!Ë??????????           ?????           ?????????_x000d_C:\WINDOWS\country.sys_x000d_??????????????????????????????????????????????????????????????????????????????????????????????" xfId="3191"/>
    <cellStyle name="þ_x001d_ðÇ%Uý—&amp;Hý9_x0008_Ÿ_x0009_s_x000a__x0007__x0001__x0001_" xfId="17315"/>
    <cellStyle name="þ_x001d_ðK_x000c_Fý_x001b__x000d_9ýU_x0001_Ð_x0008_¦)_x0007__x0001__x0001_" xfId="1977"/>
    <cellStyle name="thuong-10" xfId="1978"/>
    <cellStyle name="thuong-11" xfId="1979"/>
    <cellStyle name="Thuyet minh" xfId="1980"/>
    <cellStyle name="Tien1" xfId="1981"/>
    <cellStyle name="Tieu_de_2" xfId="1982"/>
    <cellStyle name="Times New Roman" xfId="1983"/>
    <cellStyle name="tit1" xfId="1984"/>
    <cellStyle name="tit2" xfId="1985"/>
    <cellStyle name="tit3" xfId="1986"/>
    <cellStyle name="tit4" xfId="1987"/>
    <cellStyle name="Title 2" xfId="1988"/>
    <cellStyle name="Title 2 2" xfId="1989"/>
    <cellStyle name="TitleBig" xfId="1990"/>
    <cellStyle name="TitleCol" xfId="1991"/>
    <cellStyle name="TitleCol 2" xfId="1992"/>
    <cellStyle name="TitleSml" xfId="1993"/>
    <cellStyle name="TitleSml 2" xfId="3192"/>
    <cellStyle name="TitleTme" xfId="1994"/>
    <cellStyle name="TitleTme 2" xfId="3193"/>
    <cellStyle name="Tong so" xfId="1995"/>
    <cellStyle name="tong so 1" xfId="1996"/>
    <cellStyle name="Tong so_Phu bieu - Ke hoach phat trien kinh te - xa hoi nam 2018" xfId="17229"/>
    <cellStyle name="Tongcong" xfId="1997"/>
    <cellStyle name="Total 2" xfId="1998"/>
    <cellStyle name="Total 2 2" xfId="3194"/>
    <cellStyle name="TotalGra" xfId="1999"/>
    <cellStyle name="TotalGra 2" xfId="3195"/>
    <cellStyle name="TotalSub" xfId="2000"/>
    <cellStyle name="trang" xfId="2001"/>
    <cellStyle name="tt1" xfId="2002"/>
    <cellStyle name="Tusental (0)_pldt" xfId="2003"/>
    <cellStyle name="Tusental_pldt" xfId="2004"/>
    <cellStyle name="Überschrift" xfId="2005"/>
    <cellStyle name="Überschrift 1" xfId="2006"/>
    <cellStyle name="Überschrift 2" xfId="2007"/>
    <cellStyle name="Überschrift 3" xfId="2008"/>
    <cellStyle name="Überschrift 4" xfId="2009"/>
    <cellStyle name="ux_3_¼­¿ï-¾È»ê" xfId="2010"/>
    <cellStyle name="Valuta (0)_CALPREZZ" xfId="2011"/>
    <cellStyle name="Valuta_ PESO ELETTR." xfId="2012"/>
    <cellStyle name="VANG1" xfId="2013"/>
    <cellStyle name="Verknüpfte Zelle" xfId="2014"/>
    <cellStyle name="viet" xfId="2015"/>
    <cellStyle name="viet2" xfId="2016"/>
    <cellStyle name="viet2 2" xfId="2017"/>
    <cellStyle name="VLB-GTKÕ" xfId="2018"/>
    <cellStyle name="VN new romanNormal" xfId="2019"/>
    <cellStyle name="Vn Time 13" xfId="2020"/>
    <cellStyle name="Vn Time 14" xfId="2021"/>
    <cellStyle name="VN time new roman" xfId="2022"/>
    <cellStyle name="vn_time" xfId="2023"/>
    <cellStyle name="vnbo" xfId="2024"/>
    <cellStyle name="vnbo 2" xfId="3196"/>
    <cellStyle name="vnhead1" xfId="2025"/>
    <cellStyle name="vnhead1 2" xfId="3197"/>
    <cellStyle name="vnhead2" xfId="2026"/>
    <cellStyle name="vnhead2 2" xfId="3198"/>
    <cellStyle name="vnhead3" xfId="2027"/>
    <cellStyle name="vnhead3 2" xfId="3199"/>
    <cellStyle name="vnhead4" xfId="2028"/>
    <cellStyle name="vnhead4 2" xfId="3200"/>
    <cellStyle name="vni - times" xfId="3201"/>
    <cellStyle name="vntxt1" xfId="2029"/>
    <cellStyle name="vntxt1 2" xfId="2570"/>
    <cellStyle name="vntxt2" xfId="2030"/>
    <cellStyle name="vntxt2 2" xfId="3202"/>
    <cellStyle name="W?hrung [0]_35ERI8T2gbIEMixb4v26icuOo" xfId="2031"/>
    <cellStyle name="W?hrung_35ERI8T2gbIEMixb4v26icuOo" xfId="2032"/>
    <cellStyle name="Währung [0]_ALLE_ITEMS_280800_EV_NL" xfId="2033"/>
    <cellStyle name="Währung_AKE_100N" xfId="2034"/>
    <cellStyle name="Walutowy [0]_Invoices2001Slovakia" xfId="2035"/>
    <cellStyle name="Walutowy_Invoices2001Slovakia" xfId="2036"/>
    <cellStyle name="Warnender Text" xfId="2037"/>
    <cellStyle name="Warning Text 2" xfId="2038"/>
    <cellStyle name="Warning Text 2 2" xfId="3203"/>
    <cellStyle name="wrap" xfId="2039"/>
    <cellStyle name="Wไhrung [0]_35ERI8T2gbIEMixb4v26icuOo" xfId="2040"/>
    <cellStyle name="Wไhrung_35ERI8T2gbIEMixb4v26icuOo" xfId="2041"/>
    <cellStyle name="xuan" xfId="2042"/>
    <cellStyle name="y" xfId="2043"/>
    <cellStyle name="Ý kh¸c_B¶ng 1 (2)" xfId="2044"/>
    <cellStyle name="Zelle überprüfen" xfId="2045"/>
    <cellStyle name=" [0.00]_ Att. 1- Cover" xfId="2046"/>
    <cellStyle name="_ Att. 1- Cover" xfId="2047"/>
    <cellStyle name="?_ Att. 1- Cover" xfId="2048"/>
    <cellStyle name="똿뗦먛귟 [0.00]_PRODUCT DETAIL Q1" xfId="2049"/>
    <cellStyle name="똿뗦먛귟_PRODUCT DETAIL Q1" xfId="2050"/>
    <cellStyle name="믅됞 [0.00]_PRODUCT DETAIL Q1" xfId="2051"/>
    <cellStyle name="믅됞_PRODUCT DETAIL Q1" xfId="2052"/>
    <cellStyle name="백분율_††††† " xfId="2053"/>
    <cellStyle name="뷭?_BOOKSHIP" xfId="2054"/>
    <cellStyle name="안건회계법인" xfId="2055"/>
    <cellStyle name="콤맀_Sheet1_총괄표 (수출입) (2)" xfId="2056"/>
    <cellStyle name="콤마 [ - 유형1" xfId="2057"/>
    <cellStyle name="콤마 [ - 유형2" xfId="2058"/>
    <cellStyle name="콤마 [ - 유형3" xfId="2059"/>
    <cellStyle name="콤마 [ - 유형4" xfId="2060"/>
    <cellStyle name="콤마 [ - 유형5" xfId="2061"/>
    <cellStyle name="콤마 [ - 유형6" xfId="2062"/>
    <cellStyle name="콤마 [ - 유형7" xfId="2063"/>
    <cellStyle name="콤마 [ - 유형8" xfId="2064"/>
    <cellStyle name="콤마 [0]_ 비목별 월별기술 " xfId="2065"/>
    <cellStyle name="콤마_ 비목별 월별기술 " xfId="2066"/>
    <cellStyle name="통화 [0]_††††† " xfId="2067"/>
    <cellStyle name="통화_††††† " xfId="2068"/>
    <cellStyle name="표섀_변경(최종)" xfId="2069"/>
    <cellStyle name="표준_ 97년 경영분석(안)" xfId="2070"/>
    <cellStyle name="표줠_Sheet1_1_총괄표 (수출입) (2)" xfId="2071"/>
    <cellStyle name="一般_00Q3902REV.1" xfId="2072"/>
    <cellStyle name="千分位[0]_00Q3902REV.1" xfId="2073"/>
    <cellStyle name="千分位_00Q3902REV.1" xfId="2074"/>
    <cellStyle name="常规_Sagem_PL_OEM_20041015" xfId="3204"/>
    <cellStyle name="桁区切り [0.00]_BE-BQ" xfId="2075"/>
    <cellStyle name="桁区切り_BE-BQ" xfId="2076"/>
    <cellStyle name="標準_(A1)BOQ " xfId="2077"/>
    <cellStyle name="貨幣 [0]_00Q3902REV.1" xfId="2078"/>
    <cellStyle name="貨幣[0]_BRE" xfId="2079"/>
    <cellStyle name="貨幣_00Q3902REV.1" xfId="2080"/>
    <cellStyle name="通貨 [0.00]_BE-BQ" xfId="2081"/>
    <cellStyle name="通貨_BE-BQ" xfId="2082"/>
  </cellStyles>
  <dxfs count="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171450</xdr:colOff>
      <xdr:row>3</xdr:row>
      <xdr:rowOff>0</xdr:rowOff>
    </xdr:from>
    <xdr:to>
      <xdr:col>1</xdr:col>
      <xdr:colOff>1333500</xdr:colOff>
      <xdr:row>3</xdr:row>
      <xdr:rowOff>9525</xdr:rowOff>
    </xdr:to>
    <xdr:sp macro="" textlink="">
      <xdr:nvSpPr>
        <xdr:cNvPr id="12291" name="Line 3"/>
        <xdr:cNvSpPr>
          <a:spLocks noChangeShapeType="1"/>
        </xdr:cNvSpPr>
      </xdr:nvSpPr>
      <xdr:spPr bwMode="auto">
        <a:xfrm flipV="1">
          <a:off x="552450" y="628650"/>
          <a:ext cx="116205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171450</xdr:colOff>
      <xdr:row>3</xdr:row>
      <xdr:rowOff>0</xdr:rowOff>
    </xdr:from>
    <xdr:to>
      <xdr:col>1</xdr:col>
      <xdr:colOff>1333500</xdr:colOff>
      <xdr:row>3</xdr:row>
      <xdr:rowOff>9525</xdr:rowOff>
    </xdr:to>
    <xdr:sp macro="" textlink="">
      <xdr:nvSpPr>
        <xdr:cNvPr id="12292" name="Line 6"/>
        <xdr:cNvSpPr>
          <a:spLocks noChangeShapeType="1"/>
        </xdr:cNvSpPr>
      </xdr:nvSpPr>
      <xdr:spPr bwMode="auto">
        <a:xfrm flipV="1">
          <a:off x="552450" y="628650"/>
          <a:ext cx="116205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67"/>
  <sheetViews>
    <sheetView workbookViewId="0">
      <selection activeCell="A2" sqref="A2:C2"/>
    </sheetView>
  </sheetViews>
  <sheetFormatPr defaultRowHeight="15.75"/>
  <cols>
    <col min="1" max="1" width="4.625" customWidth="1"/>
    <col min="2" max="2" width="58.5" customWidth="1"/>
    <col min="3" max="3" width="13.125" style="313" customWidth="1"/>
    <col min="4" max="4" width="10.125" customWidth="1"/>
  </cols>
  <sheetData>
    <row r="1" spans="1:3" s="314" customFormat="1" ht="43.5" customHeight="1">
      <c r="A1" s="1025" t="s">
        <v>1745</v>
      </c>
      <c r="B1" s="1025"/>
      <c r="C1" s="1025"/>
    </row>
    <row r="2" spans="1:3" s="314" customFormat="1">
      <c r="A2" s="1027" t="s">
        <v>1773</v>
      </c>
      <c r="B2" s="1027"/>
      <c r="C2" s="1027"/>
    </row>
    <row r="3" spans="1:3" s="1" customFormat="1" ht="15.75" customHeight="1">
      <c r="A3" s="1026"/>
      <c r="B3" s="1026"/>
      <c r="C3" s="1026"/>
    </row>
    <row r="4" spans="1:3">
      <c r="B4" s="1028" t="s">
        <v>0</v>
      </c>
      <c r="C4" s="1028"/>
    </row>
    <row r="5" spans="1:3" ht="28.5">
      <c r="A5" s="534" t="s">
        <v>54</v>
      </c>
      <c r="B5" s="534" t="s">
        <v>274</v>
      </c>
      <c r="C5" s="533" t="s">
        <v>432</v>
      </c>
    </row>
    <row r="6" spans="1:3" s="889" customFormat="1" ht="12.75">
      <c r="A6" s="887" t="s">
        <v>35</v>
      </c>
      <c r="B6" s="887" t="s">
        <v>41</v>
      </c>
      <c r="C6" s="888">
        <v>1</v>
      </c>
    </row>
    <row r="7" spans="1:3" s="316" customFormat="1" ht="21.75" customHeight="1">
      <c r="A7" s="315"/>
      <c r="B7" s="317" t="s">
        <v>1738</v>
      </c>
      <c r="C7" s="350">
        <f>C8+C26</f>
        <v>401255.87568</v>
      </c>
    </row>
    <row r="8" spans="1:3" ht="21.75" customHeight="1">
      <c r="A8" s="327" t="s">
        <v>4</v>
      </c>
      <c r="B8" s="353" t="s">
        <v>167</v>
      </c>
      <c r="C8" s="328">
        <f>C9+C14+C20</f>
        <v>308418</v>
      </c>
    </row>
    <row r="9" spans="1:3" ht="21.75" customHeight="1">
      <c r="A9" s="320">
        <v>1</v>
      </c>
      <c r="B9" s="321" t="s">
        <v>5</v>
      </c>
      <c r="C9" s="326">
        <f>SUM(C10:C13)</f>
        <v>143764</v>
      </c>
    </row>
    <row r="10" spans="1:3" ht="45">
      <c r="A10" s="318" t="s">
        <v>101</v>
      </c>
      <c r="B10" s="833" t="s">
        <v>1611</v>
      </c>
      <c r="C10" s="325">
        <v>125955</v>
      </c>
    </row>
    <row r="11" spans="1:3" ht="21.75" customHeight="1">
      <c r="A11" s="318" t="s">
        <v>101</v>
      </c>
      <c r="B11" s="319" t="s">
        <v>275</v>
      </c>
      <c r="C11" s="325">
        <v>6710</v>
      </c>
    </row>
    <row r="12" spans="1:3" ht="21.75" customHeight="1">
      <c r="A12" s="318" t="s">
        <v>101</v>
      </c>
      <c r="B12" s="319" t="s">
        <v>276</v>
      </c>
      <c r="C12" s="325">
        <v>5099</v>
      </c>
    </row>
    <row r="13" spans="1:3" ht="30">
      <c r="A13" s="318" t="s">
        <v>101</v>
      </c>
      <c r="B13" s="833" t="s">
        <v>1616</v>
      </c>
      <c r="C13" s="325">
        <v>6000</v>
      </c>
    </row>
    <row r="14" spans="1:3" ht="21.75" customHeight="1">
      <c r="A14" s="540">
        <v>2</v>
      </c>
      <c r="B14" s="321" t="s">
        <v>277</v>
      </c>
      <c r="C14" s="326">
        <f>SUM(C15:C19)</f>
        <v>99184</v>
      </c>
    </row>
    <row r="15" spans="1:3" ht="45">
      <c r="A15" s="318" t="s">
        <v>101</v>
      </c>
      <c r="B15" s="833" t="s">
        <v>1611</v>
      </c>
      <c r="C15" s="325">
        <v>79024</v>
      </c>
    </row>
    <row r="16" spans="1:3" ht="21.75" customHeight="1">
      <c r="A16" s="318" t="s">
        <v>101</v>
      </c>
      <c r="B16" s="319" t="s">
        <v>275</v>
      </c>
      <c r="C16" s="325">
        <v>6758</v>
      </c>
    </row>
    <row r="17" spans="1:3" ht="21.75" customHeight="1">
      <c r="A17" s="318" t="s">
        <v>101</v>
      </c>
      <c r="B17" s="319" t="s">
        <v>168</v>
      </c>
      <c r="C17" s="325">
        <v>1431</v>
      </c>
    </row>
    <row r="18" spans="1:3" ht="21.75" customHeight="1">
      <c r="A18" s="318" t="s">
        <v>101</v>
      </c>
      <c r="B18" s="319" t="s">
        <v>276</v>
      </c>
      <c r="C18" s="325">
        <v>8426</v>
      </c>
    </row>
    <row r="19" spans="1:3" ht="30">
      <c r="A19" s="318" t="s">
        <v>101</v>
      </c>
      <c r="B19" s="833" t="s">
        <v>1616</v>
      </c>
      <c r="C19" s="325">
        <v>3545</v>
      </c>
    </row>
    <row r="20" spans="1:3" ht="21.75" customHeight="1">
      <c r="A20" s="540">
        <v>3</v>
      </c>
      <c r="B20" s="321" t="s">
        <v>278</v>
      </c>
      <c r="C20" s="326">
        <f>SUM(C21:C25)</f>
        <v>65470</v>
      </c>
    </row>
    <row r="21" spans="1:3" ht="45">
      <c r="A21" s="318" t="s">
        <v>101</v>
      </c>
      <c r="B21" s="833" t="s">
        <v>1611</v>
      </c>
      <c r="C21" s="325">
        <v>48597</v>
      </c>
    </row>
    <row r="22" spans="1:3" ht="21.75" customHeight="1">
      <c r="A22" s="318" t="s">
        <v>101</v>
      </c>
      <c r="B22" s="319" t="s">
        <v>431</v>
      </c>
      <c r="C22" s="325">
        <v>7668</v>
      </c>
    </row>
    <row r="23" spans="1:3" ht="21.75" customHeight="1">
      <c r="A23" s="318" t="s">
        <v>101</v>
      </c>
      <c r="B23" s="319" t="s">
        <v>275</v>
      </c>
      <c r="C23" s="325">
        <v>4680</v>
      </c>
    </row>
    <row r="24" spans="1:3" ht="21.75" customHeight="1">
      <c r="A24" s="318" t="s">
        <v>101</v>
      </c>
      <c r="B24" s="319" t="s">
        <v>276</v>
      </c>
      <c r="C24" s="325">
        <v>2751</v>
      </c>
    </row>
    <row r="25" spans="1:3" ht="30">
      <c r="A25" s="318" t="s">
        <v>101</v>
      </c>
      <c r="B25" s="833" t="s">
        <v>1616</v>
      </c>
      <c r="C25" s="325">
        <v>1774</v>
      </c>
    </row>
    <row r="26" spans="1:3" s="322" customFormat="1" ht="21.75" customHeight="1">
      <c r="A26" s="320" t="s">
        <v>8</v>
      </c>
      <c r="B26" s="321" t="s">
        <v>9</v>
      </c>
      <c r="C26" s="354">
        <f t="shared" ref="C26" si="0">SUM(C27:C53)</f>
        <v>92837.875679999997</v>
      </c>
    </row>
    <row r="27" spans="1:3" ht="21.75" customHeight="1">
      <c r="A27" s="323">
        <v>1</v>
      </c>
      <c r="B27" s="324" t="s">
        <v>10</v>
      </c>
      <c r="C27" s="325">
        <v>80.314920000000015</v>
      </c>
    </row>
    <row r="28" spans="1:3" ht="21.75" customHeight="1">
      <c r="A28" s="323">
        <v>2</v>
      </c>
      <c r="B28" s="324" t="s">
        <v>11</v>
      </c>
      <c r="C28" s="325">
        <v>22</v>
      </c>
    </row>
    <row r="29" spans="1:3" ht="21.75" customHeight="1">
      <c r="A29" s="323">
        <v>3</v>
      </c>
      <c r="B29" s="324" t="s">
        <v>12</v>
      </c>
      <c r="C29" s="325">
        <v>228.56076000000002</v>
      </c>
    </row>
    <row r="30" spans="1:3" ht="21.75" customHeight="1">
      <c r="A30" s="323">
        <v>4</v>
      </c>
      <c r="B30" s="324" t="s">
        <v>104</v>
      </c>
      <c r="C30" s="325">
        <v>1476</v>
      </c>
    </row>
    <row r="31" spans="1:3" ht="21.75" customHeight="1">
      <c r="A31" s="323">
        <v>5</v>
      </c>
      <c r="B31" s="324" t="s">
        <v>13</v>
      </c>
      <c r="C31" s="325">
        <v>7956</v>
      </c>
    </row>
    <row r="32" spans="1:3" ht="21.75" customHeight="1">
      <c r="A32" s="323">
        <v>6</v>
      </c>
      <c r="B32" s="324" t="s">
        <v>14</v>
      </c>
      <c r="C32" s="325">
        <v>1085</v>
      </c>
    </row>
    <row r="33" spans="1:3" ht="21.75" customHeight="1">
      <c r="A33" s="323">
        <v>7</v>
      </c>
      <c r="B33" s="324" t="s">
        <v>15</v>
      </c>
      <c r="C33" s="325">
        <v>2537</v>
      </c>
    </row>
    <row r="34" spans="1:3" ht="21.75" customHeight="1">
      <c r="A34" s="323">
        <v>8</v>
      </c>
      <c r="B34" s="324" t="s">
        <v>16</v>
      </c>
      <c r="C34" s="325">
        <v>1391</v>
      </c>
    </row>
    <row r="35" spans="1:3" ht="21.75" customHeight="1">
      <c r="A35" s="323">
        <v>9</v>
      </c>
      <c r="B35" s="324" t="s">
        <v>17</v>
      </c>
      <c r="C35" s="325">
        <v>33</v>
      </c>
    </row>
    <row r="36" spans="1:3" ht="21.75" customHeight="1">
      <c r="A36" s="323">
        <v>10</v>
      </c>
      <c r="B36" s="324" t="s">
        <v>18</v>
      </c>
      <c r="C36" s="325">
        <v>11308</v>
      </c>
    </row>
    <row r="37" spans="1:3" hidden="1">
      <c r="A37" s="323">
        <v>11</v>
      </c>
      <c r="B37" s="324" t="s">
        <v>39</v>
      </c>
      <c r="C37" s="325"/>
    </row>
    <row r="38" spans="1:3" ht="21.75" customHeight="1">
      <c r="A38" s="323">
        <v>11</v>
      </c>
      <c r="B38" s="324" t="s">
        <v>19</v>
      </c>
      <c r="C38" s="325">
        <v>2865</v>
      </c>
    </row>
    <row r="39" spans="1:3" ht="21.75" customHeight="1">
      <c r="A39" s="323">
        <v>12</v>
      </c>
      <c r="B39" s="324" t="s">
        <v>20</v>
      </c>
      <c r="C39" s="325">
        <v>3302</v>
      </c>
    </row>
    <row r="40" spans="1:3" ht="21.75" customHeight="1">
      <c r="A40" s="323">
        <v>13</v>
      </c>
      <c r="B40" s="324" t="s">
        <v>21</v>
      </c>
      <c r="C40" s="325">
        <v>8548</v>
      </c>
    </row>
    <row r="41" spans="1:3" ht="21.75" customHeight="1">
      <c r="A41" s="323">
        <v>14</v>
      </c>
      <c r="B41" s="324" t="s">
        <v>22</v>
      </c>
      <c r="C41" s="325">
        <v>1868</v>
      </c>
    </row>
    <row r="42" spans="1:3" ht="21.75" customHeight="1">
      <c r="A42" s="323">
        <v>15</v>
      </c>
      <c r="B42" s="324" t="s">
        <v>23</v>
      </c>
      <c r="C42" s="325">
        <v>7698</v>
      </c>
    </row>
    <row r="43" spans="1:3" ht="21.75" customHeight="1">
      <c r="A43" s="323">
        <v>16</v>
      </c>
      <c r="B43" s="324" t="s">
        <v>24</v>
      </c>
      <c r="C43" s="325">
        <v>4451</v>
      </c>
    </row>
    <row r="44" spans="1:3" ht="21.75" customHeight="1">
      <c r="A44" s="323">
        <v>17</v>
      </c>
      <c r="B44" s="324" t="s">
        <v>25</v>
      </c>
      <c r="C44" s="325">
        <v>8854</v>
      </c>
    </row>
    <row r="45" spans="1:3" ht="21.75" customHeight="1">
      <c r="A45" s="323">
        <v>18</v>
      </c>
      <c r="B45" s="324" t="s">
        <v>26</v>
      </c>
      <c r="C45" s="325">
        <v>3690</v>
      </c>
    </row>
    <row r="46" spans="1:3" ht="21.75" customHeight="1">
      <c r="A46" s="323">
        <v>19</v>
      </c>
      <c r="B46" s="324" t="s">
        <v>28</v>
      </c>
      <c r="C46" s="325">
        <v>4659</v>
      </c>
    </row>
    <row r="47" spans="1:3" ht="21.75" customHeight="1">
      <c r="A47" s="323">
        <v>20</v>
      </c>
      <c r="B47" s="324" t="s">
        <v>31</v>
      </c>
      <c r="C47" s="325">
        <v>2602</v>
      </c>
    </row>
    <row r="48" spans="1:3" ht="21.75" customHeight="1">
      <c r="A48" s="323">
        <v>21</v>
      </c>
      <c r="B48" s="324" t="s">
        <v>27</v>
      </c>
      <c r="C48" s="325">
        <v>6237</v>
      </c>
    </row>
    <row r="49" spans="1:3" ht="21.75" customHeight="1">
      <c r="A49" s="323">
        <v>22</v>
      </c>
      <c r="B49" s="526" t="s">
        <v>40</v>
      </c>
      <c r="C49" s="325">
        <v>1425</v>
      </c>
    </row>
    <row r="50" spans="1:3" ht="21.75" customHeight="1">
      <c r="A50" s="323">
        <v>23</v>
      </c>
      <c r="B50" s="526" t="s">
        <v>30</v>
      </c>
      <c r="C50" s="325">
        <v>4777</v>
      </c>
    </row>
    <row r="51" spans="1:3" ht="21.75" customHeight="1">
      <c r="A51" s="323">
        <v>24</v>
      </c>
      <c r="B51" s="324" t="s">
        <v>34</v>
      </c>
      <c r="C51" s="325">
        <v>3207</v>
      </c>
    </row>
    <row r="52" spans="1:3" hidden="1">
      <c r="A52" s="537"/>
      <c r="B52" s="538" t="s">
        <v>29</v>
      </c>
      <c r="C52" s="539"/>
    </row>
    <row r="53" spans="1:3" ht="21.75" customHeight="1">
      <c r="A53" s="351">
        <v>25</v>
      </c>
      <c r="B53" s="352" t="s">
        <v>33</v>
      </c>
      <c r="C53" s="355">
        <v>2538</v>
      </c>
    </row>
    <row r="54" spans="1:3">
      <c r="A54" s="313"/>
      <c r="B54" s="313"/>
      <c r="C54"/>
    </row>
    <row r="55" spans="1:3">
      <c r="A55" s="313"/>
      <c r="B55" s="313"/>
      <c r="C55"/>
    </row>
    <row r="56" spans="1:3">
      <c r="A56" s="313"/>
      <c r="B56" s="313"/>
      <c r="C56"/>
    </row>
    <row r="57" spans="1:3">
      <c r="A57" s="313"/>
      <c r="B57" s="313"/>
      <c r="C57"/>
    </row>
    <row r="58" spans="1:3">
      <c r="A58" s="313"/>
      <c r="B58" s="313"/>
      <c r="C58"/>
    </row>
    <row r="59" spans="1:3">
      <c r="A59" s="313"/>
      <c r="B59" s="313"/>
      <c r="C59"/>
    </row>
    <row r="60" spans="1:3">
      <c r="A60" s="313"/>
      <c r="B60" s="313"/>
      <c r="C60"/>
    </row>
    <row r="61" spans="1:3">
      <c r="A61" s="313"/>
      <c r="B61" s="313"/>
      <c r="C61"/>
    </row>
    <row r="62" spans="1:3">
      <c r="A62" s="313"/>
      <c r="B62" s="313"/>
      <c r="C62"/>
    </row>
    <row r="63" spans="1:3">
      <c r="A63" s="313"/>
      <c r="B63" s="313"/>
      <c r="C63"/>
    </row>
    <row r="64" spans="1:3">
      <c r="A64" s="313"/>
      <c r="B64" s="313"/>
      <c r="C64"/>
    </row>
    <row r="65" spans="1:3">
      <c r="A65" s="313"/>
      <c r="B65" s="313"/>
      <c r="C65"/>
    </row>
    <row r="66" spans="1:3">
      <c r="A66" s="313"/>
      <c r="B66" s="313"/>
      <c r="C66"/>
    </row>
    <row r="67" spans="1:3">
      <c r="A67" s="313"/>
      <c r="B67" s="313"/>
      <c r="C67"/>
    </row>
  </sheetData>
  <mergeCells count="4">
    <mergeCell ref="A1:C1"/>
    <mergeCell ref="A3:C3"/>
    <mergeCell ref="A2:C2"/>
    <mergeCell ref="B4:C4"/>
  </mergeCells>
  <pageMargins left="1.1000000000000001" right="0.55000000000000004" top="0.6" bottom="0.3" header="0.3" footer="0.2"/>
  <pageSetup paperSize="9" fitToWidth="0"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87"/>
  <sheetViews>
    <sheetView zoomScale="90" zoomScaleNormal="90" workbookViewId="0">
      <selection activeCell="M14" sqref="M14"/>
    </sheetView>
  </sheetViews>
  <sheetFormatPr defaultColWidth="8" defaultRowHeight="15.75"/>
  <cols>
    <col min="1" max="1" width="5.25" style="229" bestFit="1" customWidth="1"/>
    <col min="2" max="2" width="77.5" style="41" customWidth="1"/>
    <col min="3" max="3" width="11.75" style="238" customWidth="1"/>
    <col min="4" max="254" width="8" style="230"/>
    <col min="255" max="255" width="8.375" style="230" customWidth="1"/>
    <col min="256" max="256" width="71.75" style="230" customWidth="1"/>
    <col min="257" max="257" width="20.625" style="230" customWidth="1"/>
    <col min="258" max="258" width="13.125" style="230" bestFit="1" customWidth="1"/>
    <col min="259" max="259" width="11.875" style="230" customWidth="1"/>
    <col min="260" max="510" width="8" style="230"/>
    <col min="511" max="511" width="8.375" style="230" customWidth="1"/>
    <col min="512" max="512" width="71.75" style="230" customWidth="1"/>
    <col min="513" max="513" width="20.625" style="230" customWidth="1"/>
    <col min="514" max="514" width="13.125" style="230" bestFit="1" customWidth="1"/>
    <col min="515" max="515" width="11.875" style="230" customWidth="1"/>
    <col min="516" max="766" width="8" style="230"/>
    <col min="767" max="767" width="8.375" style="230" customWidth="1"/>
    <col min="768" max="768" width="71.75" style="230" customWidth="1"/>
    <col min="769" max="769" width="20.625" style="230" customWidth="1"/>
    <col min="770" max="770" width="13.125" style="230" bestFit="1" customWidth="1"/>
    <col min="771" max="771" width="11.875" style="230" customWidth="1"/>
    <col min="772" max="1022" width="8" style="230"/>
    <col min="1023" max="1023" width="8.375" style="230" customWidth="1"/>
    <col min="1024" max="1024" width="71.75" style="230" customWidth="1"/>
    <col min="1025" max="1025" width="20.625" style="230" customWidth="1"/>
    <col min="1026" max="1026" width="13.125" style="230" bestFit="1" customWidth="1"/>
    <col min="1027" max="1027" width="11.875" style="230" customWidth="1"/>
    <col min="1028" max="1278" width="8" style="230"/>
    <col min="1279" max="1279" width="8.375" style="230" customWidth="1"/>
    <col min="1280" max="1280" width="71.75" style="230" customWidth="1"/>
    <col min="1281" max="1281" width="20.625" style="230" customWidth="1"/>
    <col min="1282" max="1282" width="13.125" style="230" bestFit="1" customWidth="1"/>
    <col min="1283" max="1283" width="11.875" style="230" customWidth="1"/>
    <col min="1284" max="1534" width="8" style="230"/>
    <col min="1535" max="1535" width="8.375" style="230" customWidth="1"/>
    <col min="1536" max="1536" width="71.75" style="230" customWidth="1"/>
    <col min="1537" max="1537" width="20.625" style="230" customWidth="1"/>
    <col min="1538" max="1538" width="13.125" style="230" bestFit="1" customWidth="1"/>
    <col min="1539" max="1539" width="11.875" style="230" customWidth="1"/>
    <col min="1540" max="1790" width="8" style="230"/>
    <col min="1791" max="1791" width="8.375" style="230" customWidth="1"/>
    <col min="1792" max="1792" width="71.75" style="230" customWidth="1"/>
    <col min="1793" max="1793" width="20.625" style="230" customWidth="1"/>
    <col min="1794" max="1794" width="13.125" style="230" bestFit="1" customWidth="1"/>
    <col min="1795" max="1795" width="11.875" style="230" customWidth="1"/>
    <col min="1796" max="2046" width="8" style="230"/>
    <col min="2047" max="2047" width="8.375" style="230" customWidth="1"/>
    <col min="2048" max="2048" width="71.75" style="230" customWidth="1"/>
    <col min="2049" max="2049" width="20.625" style="230" customWidth="1"/>
    <col min="2050" max="2050" width="13.125" style="230" bestFit="1" customWidth="1"/>
    <col min="2051" max="2051" width="11.875" style="230" customWidth="1"/>
    <col min="2052" max="2302" width="8" style="230"/>
    <col min="2303" max="2303" width="8.375" style="230" customWidth="1"/>
    <col min="2304" max="2304" width="71.75" style="230" customWidth="1"/>
    <col min="2305" max="2305" width="20.625" style="230" customWidth="1"/>
    <col min="2306" max="2306" width="13.125" style="230" bestFit="1" customWidth="1"/>
    <col min="2307" max="2307" width="11.875" style="230" customWidth="1"/>
    <col min="2308" max="2558" width="8" style="230"/>
    <col min="2559" max="2559" width="8.375" style="230" customWidth="1"/>
    <col min="2560" max="2560" width="71.75" style="230" customWidth="1"/>
    <col min="2561" max="2561" width="20.625" style="230" customWidth="1"/>
    <col min="2562" max="2562" width="13.125" style="230" bestFit="1" customWidth="1"/>
    <col min="2563" max="2563" width="11.875" style="230" customWidth="1"/>
    <col min="2564" max="2814" width="8" style="230"/>
    <col min="2815" max="2815" width="8.375" style="230" customWidth="1"/>
    <col min="2816" max="2816" width="71.75" style="230" customWidth="1"/>
    <col min="2817" max="2817" width="20.625" style="230" customWidth="1"/>
    <col min="2818" max="2818" width="13.125" style="230" bestFit="1" customWidth="1"/>
    <col min="2819" max="2819" width="11.875" style="230" customWidth="1"/>
    <col min="2820" max="3070" width="8" style="230"/>
    <col min="3071" max="3071" width="8.375" style="230" customWidth="1"/>
    <col min="3072" max="3072" width="71.75" style="230" customWidth="1"/>
    <col min="3073" max="3073" width="20.625" style="230" customWidth="1"/>
    <col min="3074" max="3074" width="13.125" style="230" bestFit="1" customWidth="1"/>
    <col min="3075" max="3075" width="11.875" style="230" customWidth="1"/>
    <col min="3076" max="3326" width="8" style="230"/>
    <col min="3327" max="3327" width="8.375" style="230" customWidth="1"/>
    <col min="3328" max="3328" width="71.75" style="230" customWidth="1"/>
    <col min="3329" max="3329" width="20.625" style="230" customWidth="1"/>
    <col min="3330" max="3330" width="13.125" style="230" bestFit="1" customWidth="1"/>
    <col min="3331" max="3331" width="11.875" style="230" customWidth="1"/>
    <col min="3332" max="3582" width="8" style="230"/>
    <col min="3583" max="3583" width="8.375" style="230" customWidth="1"/>
    <col min="3584" max="3584" width="71.75" style="230" customWidth="1"/>
    <col min="3585" max="3585" width="20.625" style="230" customWidth="1"/>
    <col min="3586" max="3586" width="13.125" style="230" bestFit="1" customWidth="1"/>
    <col min="3587" max="3587" width="11.875" style="230" customWidth="1"/>
    <col min="3588" max="3838" width="8" style="230"/>
    <col min="3839" max="3839" width="8.375" style="230" customWidth="1"/>
    <col min="3840" max="3840" width="71.75" style="230" customWidth="1"/>
    <col min="3841" max="3841" width="20.625" style="230" customWidth="1"/>
    <col min="3842" max="3842" width="13.125" style="230" bestFit="1" customWidth="1"/>
    <col min="3843" max="3843" width="11.875" style="230" customWidth="1"/>
    <col min="3844" max="4094" width="8" style="230"/>
    <col min="4095" max="4095" width="8.375" style="230" customWidth="1"/>
    <col min="4096" max="4096" width="71.75" style="230" customWidth="1"/>
    <col min="4097" max="4097" width="20.625" style="230" customWidth="1"/>
    <col min="4098" max="4098" width="13.125" style="230" bestFit="1" customWidth="1"/>
    <col min="4099" max="4099" width="11.875" style="230" customWidth="1"/>
    <col min="4100" max="4350" width="8" style="230"/>
    <col min="4351" max="4351" width="8.375" style="230" customWidth="1"/>
    <col min="4352" max="4352" width="71.75" style="230" customWidth="1"/>
    <col min="4353" max="4353" width="20.625" style="230" customWidth="1"/>
    <col min="4354" max="4354" width="13.125" style="230" bestFit="1" customWidth="1"/>
    <col min="4355" max="4355" width="11.875" style="230" customWidth="1"/>
    <col min="4356" max="4606" width="8" style="230"/>
    <col min="4607" max="4607" width="8.375" style="230" customWidth="1"/>
    <col min="4608" max="4608" width="71.75" style="230" customWidth="1"/>
    <col min="4609" max="4609" width="20.625" style="230" customWidth="1"/>
    <col min="4610" max="4610" width="13.125" style="230" bestFit="1" customWidth="1"/>
    <col min="4611" max="4611" width="11.875" style="230" customWidth="1"/>
    <col min="4612" max="4862" width="8" style="230"/>
    <col min="4863" max="4863" width="8.375" style="230" customWidth="1"/>
    <col min="4864" max="4864" width="71.75" style="230" customWidth="1"/>
    <col min="4865" max="4865" width="20.625" style="230" customWidth="1"/>
    <col min="4866" max="4866" width="13.125" style="230" bestFit="1" customWidth="1"/>
    <col min="4867" max="4867" width="11.875" style="230" customWidth="1"/>
    <col min="4868" max="5118" width="8" style="230"/>
    <col min="5119" max="5119" width="8.375" style="230" customWidth="1"/>
    <col min="5120" max="5120" width="71.75" style="230" customWidth="1"/>
    <col min="5121" max="5121" width="20.625" style="230" customWidth="1"/>
    <col min="5122" max="5122" width="13.125" style="230" bestFit="1" customWidth="1"/>
    <col min="5123" max="5123" width="11.875" style="230" customWidth="1"/>
    <col min="5124" max="5374" width="8" style="230"/>
    <col min="5375" max="5375" width="8.375" style="230" customWidth="1"/>
    <col min="5376" max="5376" width="71.75" style="230" customWidth="1"/>
    <col min="5377" max="5377" width="20.625" style="230" customWidth="1"/>
    <col min="5378" max="5378" width="13.125" style="230" bestFit="1" customWidth="1"/>
    <col min="5379" max="5379" width="11.875" style="230" customWidth="1"/>
    <col min="5380" max="5630" width="8" style="230"/>
    <col min="5631" max="5631" width="8.375" style="230" customWidth="1"/>
    <col min="5632" max="5632" width="71.75" style="230" customWidth="1"/>
    <col min="5633" max="5633" width="20.625" style="230" customWidth="1"/>
    <col min="5634" max="5634" width="13.125" style="230" bestFit="1" customWidth="1"/>
    <col min="5635" max="5635" width="11.875" style="230" customWidth="1"/>
    <col min="5636" max="5886" width="8" style="230"/>
    <col min="5887" max="5887" width="8.375" style="230" customWidth="1"/>
    <col min="5888" max="5888" width="71.75" style="230" customWidth="1"/>
    <col min="5889" max="5889" width="20.625" style="230" customWidth="1"/>
    <col min="5890" max="5890" width="13.125" style="230" bestFit="1" customWidth="1"/>
    <col min="5891" max="5891" width="11.875" style="230" customWidth="1"/>
    <col min="5892" max="6142" width="8" style="230"/>
    <col min="6143" max="6143" width="8.375" style="230" customWidth="1"/>
    <col min="6144" max="6144" width="71.75" style="230" customWidth="1"/>
    <col min="6145" max="6145" width="20.625" style="230" customWidth="1"/>
    <col min="6146" max="6146" width="13.125" style="230" bestFit="1" customWidth="1"/>
    <col min="6147" max="6147" width="11.875" style="230" customWidth="1"/>
    <col min="6148" max="6398" width="8" style="230"/>
    <col min="6399" max="6399" width="8.375" style="230" customWidth="1"/>
    <col min="6400" max="6400" width="71.75" style="230" customWidth="1"/>
    <col min="6401" max="6401" width="20.625" style="230" customWidth="1"/>
    <col min="6402" max="6402" width="13.125" style="230" bestFit="1" customWidth="1"/>
    <col min="6403" max="6403" width="11.875" style="230" customWidth="1"/>
    <col min="6404" max="6654" width="8" style="230"/>
    <col min="6655" max="6655" width="8.375" style="230" customWidth="1"/>
    <col min="6656" max="6656" width="71.75" style="230" customWidth="1"/>
    <col min="6657" max="6657" width="20.625" style="230" customWidth="1"/>
    <col min="6658" max="6658" width="13.125" style="230" bestFit="1" customWidth="1"/>
    <col min="6659" max="6659" width="11.875" style="230" customWidth="1"/>
    <col min="6660" max="6910" width="8" style="230"/>
    <col min="6911" max="6911" width="8.375" style="230" customWidth="1"/>
    <col min="6912" max="6912" width="71.75" style="230" customWidth="1"/>
    <col min="6913" max="6913" width="20.625" style="230" customWidth="1"/>
    <col min="6914" max="6914" width="13.125" style="230" bestFit="1" customWidth="1"/>
    <col min="6915" max="6915" width="11.875" style="230" customWidth="1"/>
    <col min="6916" max="7166" width="8" style="230"/>
    <col min="7167" max="7167" width="8.375" style="230" customWidth="1"/>
    <col min="7168" max="7168" width="71.75" style="230" customWidth="1"/>
    <col min="7169" max="7169" width="20.625" style="230" customWidth="1"/>
    <col min="7170" max="7170" width="13.125" style="230" bestFit="1" customWidth="1"/>
    <col min="7171" max="7171" width="11.875" style="230" customWidth="1"/>
    <col min="7172" max="7422" width="8" style="230"/>
    <col min="7423" max="7423" width="8.375" style="230" customWidth="1"/>
    <col min="7424" max="7424" width="71.75" style="230" customWidth="1"/>
    <col min="7425" max="7425" width="20.625" style="230" customWidth="1"/>
    <col min="7426" max="7426" width="13.125" style="230" bestFit="1" customWidth="1"/>
    <col min="7427" max="7427" width="11.875" style="230" customWidth="1"/>
    <col min="7428" max="7678" width="8" style="230"/>
    <col min="7679" max="7679" width="8.375" style="230" customWidth="1"/>
    <col min="7680" max="7680" width="71.75" style="230" customWidth="1"/>
    <col min="7681" max="7681" width="20.625" style="230" customWidth="1"/>
    <col min="7682" max="7682" width="13.125" style="230" bestFit="1" customWidth="1"/>
    <col min="7683" max="7683" width="11.875" style="230" customWidth="1"/>
    <col min="7684" max="7934" width="8" style="230"/>
    <col min="7935" max="7935" width="8.375" style="230" customWidth="1"/>
    <col min="7936" max="7936" width="71.75" style="230" customWidth="1"/>
    <col min="7937" max="7937" width="20.625" style="230" customWidth="1"/>
    <col min="7938" max="7938" width="13.125" style="230" bestFit="1" customWidth="1"/>
    <col min="7939" max="7939" width="11.875" style="230" customWidth="1"/>
    <col min="7940" max="8190" width="8" style="230"/>
    <col min="8191" max="8191" width="8.375" style="230" customWidth="1"/>
    <col min="8192" max="8192" width="71.75" style="230" customWidth="1"/>
    <col min="8193" max="8193" width="20.625" style="230" customWidth="1"/>
    <col min="8194" max="8194" width="13.125" style="230" bestFit="1" customWidth="1"/>
    <col min="8195" max="8195" width="11.875" style="230" customWidth="1"/>
    <col min="8196" max="8446" width="8" style="230"/>
    <col min="8447" max="8447" width="8.375" style="230" customWidth="1"/>
    <col min="8448" max="8448" width="71.75" style="230" customWidth="1"/>
    <col min="8449" max="8449" width="20.625" style="230" customWidth="1"/>
    <col min="8450" max="8450" width="13.125" style="230" bestFit="1" customWidth="1"/>
    <col min="8451" max="8451" width="11.875" style="230" customWidth="1"/>
    <col min="8452" max="8702" width="8" style="230"/>
    <col min="8703" max="8703" width="8.375" style="230" customWidth="1"/>
    <col min="8704" max="8704" width="71.75" style="230" customWidth="1"/>
    <col min="8705" max="8705" width="20.625" style="230" customWidth="1"/>
    <col min="8706" max="8706" width="13.125" style="230" bestFit="1" customWidth="1"/>
    <col min="8707" max="8707" width="11.875" style="230" customWidth="1"/>
    <col min="8708" max="8958" width="8" style="230"/>
    <col min="8959" max="8959" width="8.375" style="230" customWidth="1"/>
    <col min="8960" max="8960" width="71.75" style="230" customWidth="1"/>
    <col min="8961" max="8961" width="20.625" style="230" customWidth="1"/>
    <col min="8962" max="8962" width="13.125" style="230" bestFit="1" customWidth="1"/>
    <col min="8963" max="8963" width="11.875" style="230" customWidth="1"/>
    <col min="8964" max="9214" width="8" style="230"/>
    <col min="9215" max="9215" width="8.375" style="230" customWidth="1"/>
    <col min="9216" max="9216" width="71.75" style="230" customWidth="1"/>
    <col min="9217" max="9217" width="20.625" style="230" customWidth="1"/>
    <col min="9218" max="9218" width="13.125" style="230" bestFit="1" customWidth="1"/>
    <col min="9219" max="9219" width="11.875" style="230" customWidth="1"/>
    <col min="9220" max="9470" width="8" style="230"/>
    <col min="9471" max="9471" width="8.375" style="230" customWidth="1"/>
    <col min="9472" max="9472" width="71.75" style="230" customWidth="1"/>
    <col min="9473" max="9473" width="20.625" style="230" customWidth="1"/>
    <col min="9474" max="9474" width="13.125" style="230" bestFit="1" customWidth="1"/>
    <col min="9475" max="9475" width="11.875" style="230" customWidth="1"/>
    <col min="9476" max="9726" width="8" style="230"/>
    <col min="9727" max="9727" width="8.375" style="230" customWidth="1"/>
    <col min="9728" max="9728" width="71.75" style="230" customWidth="1"/>
    <col min="9729" max="9729" width="20.625" style="230" customWidth="1"/>
    <col min="9730" max="9730" width="13.125" style="230" bestFit="1" customWidth="1"/>
    <col min="9731" max="9731" width="11.875" style="230" customWidth="1"/>
    <col min="9732" max="9982" width="8" style="230"/>
    <col min="9983" max="9983" width="8.375" style="230" customWidth="1"/>
    <col min="9984" max="9984" width="71.75" style="230" customWidth="1"/>
    <col min="9985" max="9985" width="20.625" style="230" customWidth="1"/>
    <col min="9986" max="9986" width="13.125" style="230" bestFit="1" customWidth="1"/>
    <col min="9987" max="9987" width="11.875" style="230" customWidth="1"/>
    <col min="9988" max="10238" width="8" style="230"/>
    <col min="10239" max="10239" width="8.375" style="230" customWidth="1"/>
    <col min="10240" max="10240" width="71.75" style="230" customWidth="1"/>
    <col min="10241" max="10241" width="20.625" style="230" customWidth="1"/>
    <col min="10242" max="10242" width="13.125" style="230" bestFit="1" customWidth="1"/>
    <col min="10243" max="10243" width="11.875" style="230" customWidth="1"/>
    <col min="10244" max="10494" width="8" style="230"/>
    <col min="10495" max="10495" width="8.375" style="230" customWidth="1"/>
    <col min="10496" max="10496" width="71.75" style="230" customWidth="1"/>
    <col min="10497" max="10497" width="20.625" style="230" customWidth="1"/>
    <col min="10498" max="10498" width="13.125" style="230" bestFit="1" customWidth="1"/>
    <col min="10499" max="10499" width="11.875" style="230" customWidth="1"/>
    <col min="10500" max="10750" width="8" style="230"/>
    <col min="10751" max="10751" width="8.375" style="230" customWidth="1"/>
    <col min="10752" max="10752" width="71.75" style="230" customWidth="1"/>
    <col min="10753" max="10753" width="20.625" style="230" customWidth="1"/>
    <col min="10754" max="10754" width="13.125" style="230" bestFit="1" customWidth="1"/>
    <col min="10755" max="10755" width="11.875" style="230" customWidth="1"/>
    <col min="10756" max="11006" width="8" style="230"/>
    <col min="11007" max="11007" width="8.375" style="230" customWidth="1"/>
    <col min="11008" max="11008" width="71.75" style="230" customWidth="1"/>
    <col min="11009" max="11009" width="20.625" style="230" customWidth="1"/>
    <col min="11010" max="11010" width="13.125" style="230" bestFit="1" customWidth="1"/>
    <col min="11011" max="11011" width="11.875" style="230" customWidth="1"/>
    <col min="11012" max="11262" width="8" style="230"/>
    <col min="11263" max="11263" width="8.375" style="230" customWidth="1"/>
    <col min="11264" max="11264" width="71.75" style="230" customWidth="1"/>
    <col min="11265" max="11265" width="20.625" style="230" customWidth="1"/>
    <col min="11266" max="11266" width="13.125" style="230" bestFit="1" customWidth="1"/>
    <col min="11267" max="11267" width="11.875" style="230" customWidth="1"/>
    <col min="11268" max="11518" width="8" style="230"/>
    <col min="11519" max="11519" width="8.375" style="230" customWidth="1"/>
    <col min="11520" max="11520" width="71.75" style="230" customWidth="1"/>
    <col min="11521" max="11521" width="20.625" style="230" customWidth="1"/>
    <col min="11522" max="11522" width="13.125" style="230" bestFit="1" customWidth="1"/>
    <col min="11523" max="11523" width="11.875" style="230" customWidth="1"/>
    <col min="11524" max="11774" width="8" style="230"/>
    <col min="11775" max="11775" width="8.375" style="230" customWidth="1"/>
    <col min="11776" max="11776" width="71.75" style="230" customWidth="1"/>
    <col min="11777" max="11777" width="20.625" style="230" customWidth="1"/>
    <col min="11778" max="11778" width="13.125" style="230" bestFit="1" customWidth="1"/>
    <col min="11779" max="11779" width="11.875" style="230" customWidth="1"/>
    <col min="11780" max="12030" width="8" style="230"/>
    <col min="12031" max="12031" width="8.375" style="230" customWidth="1"/>
    <col min="12032" max="12032" width="71.75" style="230" customWidth="1"/>
    <col min="12033" max="12033" width="20.625" style="230" customWidth="1"/>
    <col min="12034" max="12034" width="13.125" style="230" bestFit="1" customWidth="1"/>
    <col min="12035" max="12035" width="11.875" style="230" customWidth="1"/>
    <col min="12036" max="12286" width="8" style="230"/>
    <col min="12287" max="12287" width="8.375" style="230" customWidth="1"/>
    <col min="12288" max="12288" width="71.75" style="230" customWidth="1"/>
    <col min="12289" max="12289" width="20.625" style="230" customWidth="1"/>
    <col min="12290" max="12290" width="13.125" style="230" bestFit="1" customWidth="1"/>
    <col min="12291" max="12291" width="11.875" style="230" customWidth="1"/>
    <col min="12292" max="12542" width="8" style="230"/>
    <col min="12543" max="12543" width="8.375" style="230" customWidth="1"/>
    <col min="12544" max="12544" width="71.75" style="230" customWidth="1"/>
    <col min="12545" max="12545" width="20.625" style="230" customWidth="1"/>
    <col min="12546" max="12546" width="13.125" style="230" bestFit="1" customWidth="1"/>
    <col min="12547" max="12547" width="11.875" style="230" customWidth="1"/>
    <col min="12548" max="12798" width="8" style="230"/>
    <col min="12799" max="12799" width="8.375" style="230" customWidth="1"/>
    <col min="12800" max="12800" width="71.75" style="230" customWidth="1"/>
    <col min="12801" max="12801" width="20.625" style="230" customWidth="1"/>
    <col min="12802" max="12802" width="13.125" style="230" bestFit="1" customWidth="1"/>
    <col min="12803" max="12803" width="11.875" style="230" customWidth="1"/>
    <col min="12804" max="13054" width="8" style="230"/>
    <col min="13055" max="13055" width="8.375" style="230" customWidth="1"/>
    <col min="13056" max="13056" width="71.75" style="230" customWidth="1"/>
    <col min="13057" max="13057" width="20.625" style="230" customWidth="1"/>
    <col min="13058" max="13058" width="13.125" style="230" bestFit="1" customWidth="1"/>
    <col min="13059" max="13059" width="11.875" style="230" customWidth="1"/>
    <col min="13060" max="13310" width="8" style="230"/>
    <col min="13311" max="13311" width="8.375" style="230" customWidth="1"/>
    <col min="13312" max="13312" width="71.75" style="230" customWidth="1"/>
    <col min="13313" max="13313" width="20.625" style="230" customWidth="1"/>
    <col min="13314" max="13314" width="13.125" style="230" bestFit="1" customWidth="1"/>
    <col min="13315" max="13315" width="11.875" style="230" customWidth="1"/>
    <col min="13316" max="13566" width="8" style="230"/>
    <col min="13567" max="13567" width="8.375" style="230" customWidth="1"/>
    <col min="13568" max="13568" width="71.75" style="230" customWidth="1"/>
    <col min="13569" max="13569" width="20.625" style="230" customWidth="1"/>
    <col min="13570" max="13570" width="13.125" style="230" bestFit="1" customWidth="1"/>
    <col min="13571" max="13571" width="11.875" style="230" customWidth="1"/>
    <col min="13572" max="13822" width="8" style="230"/>
    <col min="13823" max="13823" width="8.375" style="230" customWidth="1"/>
    <col min="13824" max="13824" width="71.75" style="230" customWidth="1"/>
    <col min="13825" max="13825" width="20.625" style="230" customWidth="1"/>
    <col min="13826" max="13826" width="13.125" style="230" bestFit="1" customWidth="1"/>
    <col min="13827" max="13827" width="11.875" style="230" customWidth="1"/>
    <col min="13828" max="14078" width="8" style="230"/>
    <col min="14079" max="14079" width="8.375" style="230" customWidth="1"/>
    <col min="14080" max="14080" width="71.75" style="230" customWidth="1"/>
    <col min="14081" max="14081" width="20.625" style="230" customWidth="1"/>
    <col min="14082" max="14082" width="13.125" style="230" bestFit="1" customWidth="1"/>
    <col min="14083" max="14083" width="11.875" style="230" customWidth="1"/>
    <col min="14084" max="14334" width="8" style="230"/>
    <col min="14335" max="14335" width="8.375" style="230" customWidth="1"/>
    <col min="14336" max="14336" width="71.75" style="230" customWidth="1"/>
    <col min="14337" max="14337" width="20.625" style="230" customWidth="1"/>
    <col min="14338" max="14338" width="13.125" style="230" bestFit="1" customWidth="1"/>
    <col min="14339" max="14339" width="11.875" style="230" customWidth="1"/>
    <col min="14340" max="14590" width="8" style="230"/>
    <col min="14591" max="14591" width="8.375" style="230" customWidth="1"/>
    <col min="14592" max="14592" width="71.75" style="230" customWidth="1"/>
    <col min="14593" max="14593" width="20.625" style="230" customWidth="1"/>
    <col min="14594" max="14594" width="13.125" style="230" bestFit="1" customWidth="1"/>
    <col min="14595" max="14595" width="11.875" style="230" customWidth="1"/>
    <col min="14596" max="14846" width="8" style="230"/>
    <col min="14847" max="14847" width="8.375" style="230" customWidth="1"/>
    <col min="14848" max="14848" width="71.75" style="230" customWidth="1"/>
    <col min="14849" max="14849" width="20.625" style="230" customWidth="1"/>
    <col min="14850" max="14850" width="13.125" style="230" bestFit="1" customWidth="1"/>
    <col min="14851" max="14851" width="11.875" style="230" customWidth="1"/>
    <col min="14852" max="15102" width="8" style="230"/>
    <col min="15103" max="15103" width="8.375" style="230" customWidth="1"/>
    <col min="15104" max="15104" width="71.75" style="230" customWidth="1"/>
    <col min="15105" max="15105" width="20.625" style="230" customWidth="1"/>
    <col min="15106" max="15106" width="13.125" style="230" bestFit="1" customWidth="1"/>
    <col min="15107" max="15107" width="11.875" style="230" customWidth="1"/>
    <col min="15108" max="15358" width="8" style="230"/>
    <col min="15359" max="15359" width="8.375" style="230" customWidth="1"/>
    <col min="15360" max="15360" width="71.75" style="230" customWidth="1"/>
    <col min="15361" max="15361" width="20.625" style="230" customWidth="1"/>
    <col min="15362" max="15362" width="13.125" style="230" bestFit="1" customWidth="1"/>
    <col min="15363" max="15363" width="11.875" style="230" customWidth="1"/>
    <col min="15364" max="15614" width="8" style="230"/>
    <col min="15615" max="15615" width="8.375" style="230" customWidth="1"/>
    <col min="15616" max="15616" width="71.75" style="230" customWidth="1"/>
    <col min="15617" max="15617" width="20.625" style="230" customWidth="1"/>
    <col min="15618" max="15618" width="13.125" style="230" bestFit="1" customWidth="1"/>
    <col min="15619" max="15619" width="11.875" style="230" customWidth="1"/>
    <col min="15620" max="15870" width="8" style="230"/>
    <col min="15871" max="15871" width="8.375" style="230" customWidth="1"/>
    <col min="15872" max="15872" width="71.75" style="230" customWidth="1"/>
    <col min="15873" max="15873" width="20.625" style="230" customWidth="1"/>
    <col min="15874" max="15874" width="13.125" style="230" bestFit="1" customWidth="1"/>
    <col min="15875" max="15875" width="11.875" style="230" customWidth="1"/>
    <col min="15876" max="16126" width="8" style="230"/>
    <col min="16127" max="16127" width="8.375" style="230" customWidth="1"/>
    <col min="16128" max="16128" width="71.75" style="230" customWidth="1"/>
    <col min="16129" max="16129" width="20.625" style="230" customWidth="1"/>
    <col min="16130" max="16130" width="13.125" style="230" bestFit="1" customWidth="1"/>
    <col min="16131" max="16131" width="11.875" style="230" customWidth="1"/>
    <col min="16132" max="16384" width="8" style="230"/>
  </cols>
  <sheetData>
    <row r="1" spans="1:8" s="41" customFormat="1" ht="38.25" customHeight="1">
      <c r="A1" s="1105" t="s">
        <v>1754</v>
      </c>
      <c r="B1" s="1105"/>
      <c r="C1" s="1105"/>
      <c r="D1" s="239"/>
      <c r="E1" s="239"/>
      <c r="F1" s="239"/>
      <c r="G1" s="239"/>
      <c r="H1" s="239"/>
    </row>
    <row r="2" spans="1:8" s="41" customFormat="1" ht="21" customHeight="1">
      <c r="A2" s="1106" t="str">
        <f>'9. GTNT'!A2:J2</f>
        <v>(Kèm theo Quyết định số       4848     /QĐ-UBND ngày     19     /    12     /2023 của UBND tỉnh)</v>
      </c>
      <c r="B2" s="1106"/>
      <c r="C2" s="1106"/>
      <c r="D2" s="239"/>
      <c r="E2" s="239"/>
      <c r="F2" s="239"/>
      <c r="G2" s="239"/>
      <c r="H2" s="239"/>
    </row>
    <row r="3" spans="1:8">
      <c r="B3" s="1107" t="s">
        <v>0</v>
      </c>
      <c r="C3" s="1107"/>
    </row>
    <row r="4" spans="1:8" s="188" customFormat="1" ht="31.5">
      <c r="A4" s="116" t="s">
        <v>54</v>
      </c>
      <c r="B4" s="116" t="s">
        <v>36</v>
      </c>
      <c r="C4" s="116" t="s">
        <v>432</v>
      </c>
    </row>
    <row r="5" spans="1:8" s="939" customFormat="1" ht="12.75">
      <c r="A5" s="938" t="s">
        <v>35</v>
      </c>
      <c r="B5" s="938" t="s">
        <v>41</v>
      </c>
      <c r="C5" s="938">
        <v>1</v>
      </c>
    </row>
    <row r="6" spans="1:8" s="231" customFormat="1" ht="20.25" customHeight="1">
      <c r="A6" s="333"/>
      <c r="B6" s="476" t="s">
        <v>1739</v>
      </c>
      <c r="C6" s="348">
        <f>C7+C82+C85</f>
        <v>35000</v>
      </c>
    </row>
    <row r="7" spans="1:8" s="188" customFormat="1" ht="31.5">
      <c r="A7" s="477" t="s">
        <v>4</v>
      </c>
      <c r="B7" s="478" t="s">
        <v>114</v>
      </c>
      <c r="C7" s="479">
        <f>C8+C12+C22+C26+C31+C39+C42+C48+C54+C57+C62+C66+C76+C77+C78+C79+C80+C69+C73+C81</f>
        <v>18573</v>
      </c>
    </row>
    <row r="8" spans="1:8" s="232" customFormat="1">
      <c r="A8" s="477">
        <v>1</v>
      </c>
      <c r="B8" s="480" t="s">
        <v>425</v>
      </c>
      <c r="C8" s="481">
        <f>SUM(C9:C11)</f>
        <v>3550</v>
      </c>
    </row>
    <row r="9" spans="1:8" s="43" customFormat="1">
      <c r="A9" s="482" t="s">
        <v>57</v>
      </c>
      <c r="B9" s="483" t="s">
        <v>181</v>
      </c>
      <c r="C9" s="484">
        <v>1309</v>
      </c>
    </row>
    <row r="10" spans="1:8" s="43" customFormat="1">
      <c r="A10" s="482" t="s">
        <v>57</v>
      </c>
      <c r="B10" s="483" t="s">
        <v>1400</v>
      </c>
      <c r="C10" s="484">
        <v>1019</v>
      </c>
    </row>
    <row r="11" spans="1:8" s="43" customFormat="1" ht="18.75" customHeight="1">
      <c r="A11" s="482" t="s">
        <v>57</v>
      </c>
      <c r="B11" s="483" t="s">
        <v>298</v>
      </c>
      <c r="C11" s="484">
        <v>1222</v>
      </c>
    </row>
    <row r="12" spans="1:8" s="233" customFormat="1">
      <c r="A12" s="485">
        <v>2</v>
      </c>
      <c r="B12" s="480" t="s">
        <v>267</v>
      </c>
      <c r="C12" s="481">
        <f>SUM(C13:C21)</f>
        <v>3542</v>
      </c>
    </row>
    <row r="13" spans="1:8" s="234" customFormat="1">
      <c r="A13" s="486" t="s">
        <v>57</v>
      </c>
      <c r="B13" s="483" t="s">
        <v>1111</v>
      </c>
      <c r="C13" s="484">
        <v>225</v>
      </c>
    </row>
    <row r="14" spans="1:8">
      <c r="A14" s="487" t="s">
        <v>57</v>
      </c>
      <c r="B14" s="483" t="s">
        <v>115</v>
      </c>
      <c r="C14" s="484">
        <v>644</v>
      </c>
    </row>
    <row r="15" spans="1:8" s="45" customFormat="1" ht="31.5">
      <c r="A15" s="519" t="s">
        <v>57</v>
      </c>
      <c r="B15" s="489" t="s">
        <v>279</v>
      </c>
      <c r="C15" s="490">
        <v>180</v>
      </c>
    </row>
    <row r="16" spans="1:8" s="45" customFormat="1" ht="31.5">
      <c r="A16" s="487" t="s">
        <v>57</v>
      </c>
      <c r="B16" s="491" t="s">
        <v>1401</v>
      </c>
      <c r="C16" s="492">
        <v>96</v>
      </c>
    </row>
    <row r="17" spans="1:3" s="45" customFormat="1">
      <c r="A17" s="487" t="s">
        <v>57</v>
      </c>
      <c r="B17" s="491" t="s">
        <v>280</v>
      </c>
      <c r="C17" s="492">
        <v>304</v>
      </c>
    </row>
    <row r="18" spans="1:3" s="45" customFormat="1">
      <c r="A18" s="487" t="s">
        <v>57</v>
      </c>
      <c r="B18" s="491" t="s">
        <v>281</v>
      </c>
      <c r="C18" s="492">
        <v>29</v>
      </c>
    </row>
    <row r="19" spans="1:3" s="45" customFormat="1">
      <c r="A19" s="487" t="s">
        <v>57</v>
      </c>
      <c r="B19" s="491" t="s">
        <v>182</v>
      </c>
      <c r="C19" s="492">
        <v>343</v>
      </c>
    </row>
    <row r="20" spans="1:3" ht="31.5">
      <c r="A20" s="488" t="s">
        <v>57</v>
      </c>
      <c r="B20" s="489" t="s">
        <v>1112</v>
      </c>
      <c r="C20" s="492">
        <v>102</v>
      </c>
    </row>
    <row r="21" spans="1:3" s="45" customFormat="1" ht="31.5">
      <c r="A21" s="488" t="s">
        <v>57</v>
      </c>
      <c r="B21" s="489" t="s">
        <v>1113</v>
      </c>
      <c r="C21" s="490">
        <v>1619</v>
      </c>
    </row>
    <row r="22" spans="1:3" s="45" customFormat="1">
      <c r="A22" s="493">
        <v>3</v>
      </c>
      <c r="B22" s="494" t="s">
        <v>116</v>
      </c>
      <c r="C22" s="495">
        <f>SUM(C23:C25)</f>
        <v>430</v>
      </c>
    </row>
    <row r="23" spans="1:3">
      <c r="A23" s="496" t="s">
        <v>183</v>
      </c>
      <c r="B23" s="497" t="s">
        <v>1114</v>
      </c>
      <c r="C23" s="484">
        <v>101</v>
      </c>
    </row>
    <row r="24" spans="1:3" s="46" customFormat="1">
      <c r="A24" s="496" t="s">
        <v>57</v>
      </c>
      <c r="B24" s="497" t="s">
        <v>1115</v>
      </c>
      <c r="C24" s="484">
        <v>222</v>
      </c>
    </row>
    <row r="25" spans="1:3" s="47" customFormat="1">
      <c r="A25" s="482" t="s">
        <v>57</v>
      </c>
      <c r="B25" s="498" t="s">
        <v>1116</v>
      </c>
      <c r="C25" s="484">
        <v>107</v>
      </c>
    </row>
    <row r="26" spans="1:3" s="47" customFormat="1">
      <c r="A26" s="485">
        <v>4</v>
      </c>
      <c r="B26" s="480" t="s">
        <v>102</v>
      </c>
      <c r="C26" s="479">
        <f>SUM(C27:C30)</f>
        <v>685</v>
      </c>
    </row>
    <row r="27" spans="1:3" s="47" customFormat="1">
      <c r="A27" s="486" t="s">
        <v>101</v>
      </c>
      <c r="B27" s="483" t="s">
        <v>439</v>
      </c>
      <c r="C27" s="492">
        <v>83</v>
      </c>
    </row>
    <row r="28" spans="1:3" s="233" customFormat="1">
      <c r="A28" s="486" t="s">
        <v>57</v>
      </c>
      <c r="B28" s="483" t="s">
        <v>1117</v>
      </c>
      <c r="C28" s="484">
        <v>158</v>
      </c>
    </row>
    <row r="29" spans="1:3" s="233" customFormat="1">
      <c r="A29" s="486" t="s">
        <v>57</v>
      </c>
      <c r="B29" s="483" t="s">
        <v>1118</v>
      </c>
      <c r="C29" s="484">
        <v>258</v>
      </c>
    </row>
    <row r="30" spans="1:3" s="235" customFormat="1">
      <c r="A30" s="486" t="s">
        <v>57</v>
      </c>
      <c r="B30" s="497" t="s">
        <v>1119</v>
      </c>
      <c r="C30" s="484">
        <v>186</v>
      </c>
    </row>
    <row r="31" spans="1:3" s="45" customFormat="1">
      <c r="A31" s="485">
        <v>5</v>
      </c>
      <c r="B31" s="480" t="s">
        <v>103</v>
      </c>
      <c r="C31" s="479">
        <f>SUM(C32:C38)</f>
        <v>1086</v>
      </c>
    </row>
    <row r="32" spans="1:3" s="45" customFormat="1">
      <c r="A32" s="486" t="s">
        <v>57</v>
      </c>
      <c r="B32" s="483" t="s">
        <v>1497</v>
      </c>
      <c r="C32" s="492">
        <v>54</v>
      </c>
    </row>
    <row r="33" spans="1:4" s="45" customFormat="1">
      <c r="A33" s="486" t="s">
        <v>57</v>
      </c>
      <c r="B33" s="483" t="s">
        <v>1120</v>
      </c>
      <c r="C33" s="492">
        <v>35</v>
      </c>
    </row>
    <row r="34" spans="1:4" s="45" customFormat="1">
      <c r="A34" s="486" t="s">
        <v>57</v>
      </c>
      <c r="B34" s="483" t="s">
        <v>1121</v>
      </c>
      <c r="C34" s="492">
        <v>648</v>
      </c>
    </row>
    <row r="35" spans="1:4" s="44" customFormat="1">
      <c r="A35" s="486" t="s">
        <v>57</v>
      </c>
      <c r="B35" s="483" t="s">
        <v>1122</v>
      </c>
      <c r="C35" s="492">
        <v>121</v>
      </c>
      <c r="D35" s="331"/>
    </row>
    <row r="36" spans="1:4" s="44" customFormat="1">
      <c r="A36" s="486" t="s">
        <v>57</v>
      </c>
      <c r="B36" s="483" t="s">
        <v>1123</v>
      </c>
      <c r="C36" s="492">
        <v>78</v>
      </c>
      <c r="D36" s="331"/>
    </row>
    <row r="37" spans="1:4" s="44" customFormat="1">
      <c r="A37" s="486" t="s">
        <v>57</v>
      </c>
      <c r="B37" s="483" t="s">
        <v>1124</v>
      </c>
      <c r="C37" s="492">
        <v>130</v>
      </c>
      <c r="D37" s="331"/>
    </row>
    <row r="38" spans="1:4" s="45" customFormat="1">
      <c r="A38" s="486" t="s">
        <v>57</v>
      </c>
      <c r="B38" s="483" t="s">
        <v>1125</v>
      </c>
      <c r="C38" s="492">
        <v>20</v>
      </c>
      <c r="D38" s="332"/>
    </row>
    <row r="39" spans="1:4" s="45" customFormat="1">
      <c r="A39" s="485">
        <v>6</v>
      </c>
      <c r="B39" s="499" t="s">
        <v>76</v>
      </c>
      <c r="C39" s="500">
        <f>C40+C41</f>
        <v>877</v>
      </c>
      <c r="D39" s="332"/>
    </row>
    <row r="40" spans="1:4" s="45" customFormat="1">
      <c r="A40" s="486" t="s">
        <v>57</v>
      </c>
      <c r="B40" s="483" t="s">
        <v>184</v>
      </c>
      <c r="C40" s="484">
        <v>858</v>
      </c>
      <c r="D40" s="332"/>
    </row>
    <row r="41" spans="1:4" s="45" customFormat="1">
      <c r="A41" s="486" t="s">
        <v>57</v>
      </c>
      <c r="B41" s="483" t="s">
        <v>185</v>
      </c>
      <c r="C41" s="484">
        <v>19</v>
      </c>
    </row>
    <row r="42" spans="1:4" s="45" customFormat="1">
      <c r="A42" s="485">
        <v>7</v>
      </c>
      <c r="B42" s="480" t="s">
        <v>426</v>
      </c>
      <c r="C42" s="479">
        <f>SUM(C43:C47)</f>
        <v>3293</v>
      </c>
    </row>
    <row r="43" spans="1:4" s="45" customFormat="1" ht="31.5">
      <c r="A43" s="486" t="s">
        <v>57</v>
      </c>
      <c r="B43" s="483" t="s">
        <v>1126</v>
      </c>
      <c r="C43" s="484">
        <v>1225</v>
      </c>
    </row>
    <row r="44" spans="1:4" s="45" customFormat="1" ht="31.5">
      <c r="A44" s="486" t="s">
        <v>57</v>
      </c>
      <c r="B44" s="483" t="s">
        <v>299</v>
      </c>
      <c r="C44" s="484">
        <v>1216</v>
      </c>
    </row>
    <row r="45" spans="1:4" s="236" customFormat="1">
      <c r="A45" s="486" t="s">
        <v>57</v>
      </c>
      <c r="B45" s="483" t="s">
        <v>300</v>
      </c>
      <c r="C45" s="484">
        <v>250</v>
      </c>
      <c r="D45" s="332"/>
    </row>
    <row r="46" spans="1:4" s="45" customFormat="1">
      <c r="A46" s="487" t="s">
        <v>57</v>
      </c>
      <c r="B46" s="491" t="s">
        <v>1396</v>
      </c>
      <c r="C46" s="484">
        <v>123</v>
      </c>
      <c r="D46" s="332"/>
    </row>
    <row r="47" spans="1:4" s="45" customFormat="1" ht="31.5">
      <c r="A47" s="486" t="s">
        <v>57</v>
      </c>
      <c r="B47" s="491" t="s">
        <v>1127</v>
      </c>
      <c r="C47" s="484">
        <v>479</v>
      </c>
      <c r="D47" s="332"/>
    </row>
    <row r="48" spans="1:4" s="45" customFormat="1">
      <c r="A48" s="493">
        <v>8</v>
      </c>
      <c r="B48" s="494" t="s">
        <v>117</v>
      </c>
      <c r="C48" s="495">
        <f>SUM(C49:C53)</f>
        <v>1092</v>
      </c>
      <c r="D48" s="332"/>
    </row>
    <row r="49" spans="1:4" s="45" customFormat="1">
      <c r="A49" s="482" t="s">
        <v>57</v>
      </c>
      <c r="B49" s="497" t="s">
        <v>1128</v>
      </c>
      <c r="C49" s="484">
        <v>100</v>
      </c>
    </row>
    <row r="50" spans="1:4" s="45" customFormat="1">
      <c r="A50" s="482" t="s">
        <v>57</v>
      </c>
      <c r="B50" s="497" t="s">
        <v>1129</v>
      </c>
      <c r="C50" s="484">
        <v>267</v>
      </c>
    </row>
    <row r="51" spans="1:4" s="45" customFormat="1">
      <c r="A51" s="482" t="s">
        <v>57</v>
      </c>
      <c r="B51" s="497" t="s">
        <v>1130</v>
      </c>
      <c r="C51" s="484">
        <v>124</v>
      </c>
    </row>
    <row r="52" spans="1:4" s="45" customFormat="1">
      <c r="A52" s="496" t="s">
        <v>57</v>
      </c>
      <c r="B52" s="497" t="s">
        <v>1402</v>
      </c>
      <c r="C52" s="484">
        <v>141</v>
      </c>
      <c r="D52" s="332"/>
    </row>
    <row r="53" spans="1:4" s="45" customFormat="1">
      <c r="A53" s="482" t="s">
        <v>57</v>
      </c>
      <c r="B53" s="497" t="s">
        <v>1131</v>
      </c>
      <c r="C53" s="484">
        <v>460</v>
      </c>
      <c r="D53" s="332"/>
    </row>
    <row r="54" spans="1:4" s="45" customFormat="1">
      <c r="A54" s="493">
        <v>9</v>
      </c>
      <c r="B54" s="494" t="s">
        <v>90</v>
      </c>
      <c r="C54" s="495">
        <f>SUM(C55:C56)</f>
        <v>197</v>
      </c>
      <c r="D54" s="332"/>
    </row>
    <row r="55" spans="1:4" s="47" customFormat="1">
      <c r="A55" s="496" t="s">
        <v>57</v>
      </c>
      <c r="B55" s="497" t="s">
        <v>1132</v>
      </c>
      <c r="C55" s="484">
        <v>113</v>
      </c>
      <c r="D55" s="332"/>
    </row>
    <row r="56" spans="1:4" s="235" customFormat="1">
      <c r="A56" s="496" t="s">
        <v>57</v>
      </c>
      <c r="B56" s="497" t="s">
        <v>1133</v>
      </c>
      <c r="C56" s="484">
        <v>84</v>
      </c>
    </row>
    <row r="57" spans="1:4" s="235" customFormat="1">
      <c r="A57" s="477">
        <v>10</v>
      </c>
      <c r="B57" s="501" t="s">
        <v>427</v>
      </c>
      <c r="C57" s="481">
        <f>SUM(C58:C61)</f>
        <v>847</v>
      </c>
      <c r="D57" s="332"/>
    </row>
    <row r="58" spans="1:4" s="46" customFormat="1">
      <c r="A58" s="482" t="s">
        <v>57</v>
      </c>
      <c r="B58" s="502" t="s">
        <v>1403</v>
      </c>
      <c r="C58" s="503">
        <v>207</v>
      </c>
      <c r="D58" s="332"/>
    </row>
    <row r="59" spans="1:4" s="46" customFormat="1" ht="31.5">
      <c r="A59" s="482" t="s">
        <v>57</v>
      </c>
      <c r="B59" s="502" t="s">
        <v>1395</v>
      </c>
      <c r="C59" s="503">
        <v>88</v>
      </c>
      <c r="D59" s="332"/>
    </row>
    <row r="60" spans="1:4" s="47" customFormat="1">
      <c r="A60" s="482" t="s">
        <v>57</v>
      </c>
      <c r="B60" s="502" t="s">
        <v>1136</v>
      </c>
      <c r="C60" s="503">
        <v>341</v>
      </c>
    </row>
    <row r="61" spans="1:4" s="47" customFormat="1" ht="31.5">
      <c r="A61" s="482" t="s">
        <v>57</v>
      </c>
      <c r="B61" s="483" t="s">
        <v>1137</v>
      </c>
      <c r="C61" s="484">
        <v>211</v>
      </c>
      <c r="D61" s="332"/>
    </row>
    <row r="62" spans="1:4" s="47" customFormat="1">
      <c r="A62" s="477">
        <v>11</v>
      </c>
      <c r="B62" s="480" t="s">
        <v>150</v>
      </c>
      <c r="C62" s="481">
        <f>SUM(C63:C65)</f>
        <v>769</v>
      </c>
      <c r="D62" s="332"/>
    </row>
    <row r="63" spans="1:4" s="47" customFormat="1">
      <c r="A63" s="482" t="s">
        <v>57</v>
      </c>
      <c r="B63" s="483" t="s">
        <v>1404</v>
      </c>
      <c r="C63" s="503">
        <v>218</v>
      </c>
      <c r="D63" s="332"/>
    </row>
    <row r="64" spans="1:4" s="47" customFormat="1">
      <c r="A64" s="482" t="s">
        <v>57</v>
      </c>
      <c r="B64" s="502" t="s">
        <v>186</v>
      </c>
      <c r="C64" s="503">
        <v>352</v>
      </c>
      <c r="D64" s="332"/>
    </row>
    <row r="65" spans="1:4" s="46" customFormat="1">
      <c r="A65" s="482" t="s">
        <v>57</v>
      </c>
      <c r="B65" s="483" t="s">
        <v>1405</v>
      </c>
      <c r="C65" s="503">
        <v>199</v>
      </c>
      <c r="D65" s="332"/>
    </row>
    <row r="66" spans="1:4" s="43" customFormat="1">
      <c r="A66" s="477">
        <v>12</v>
      </c>
      <c r="B66" s="480" t="s">
        <v>78</v>
      </c>
      <c r="C66" s="495">
        <f>SUM(C67:C68)</f>
        <v>282</v>
      </c>
    </row>
    <row r="67" spans="1:4" s="47" customFormat="1" ht="31.5">
      <c r="A67" s="482" t="s">
        <v>57</v>
      </c>
      <c r="B67" s="483" t="s">
        <v>1406</v>
      </c>
      <c r="C67" s="504">
        <v>110</v>
      </c>
      <c r="D67" s="332"/>
    </row>
    <row r="68" spans="1:4" s="43" customFormat="1">
      <c r="A68" s="482" t="s">
        <v>57</v>
      </c>
      <c r="B68" s="483" t="s">
        <v>1138</v>
      </c>
      <c r="C68" s="504">
        <v>172</v>
      </c>
      <c r="D68" s="332"/>
    </row>
    <row r="69" spans="1:4" s="237" customFormat="1">
      <c r="A69" s="477">
        <v>13</v>
      </c>
      <c r="B69" s="506" t="s">
        <v>82</v>
      </c>
      <c r="C69" s="495">
        <f>SUM(C70:C72)</f>
        <v>285</v>
      </c>
    </row>
    <row r="70" spans="1:4" s="237" customFormat="1" ht="47.25">
      <c r="A70" s="482" t="s">
        <v>101</v>
      </c>
      <c r="B70" s="505" t="s">
        <v>1407</v>
      </c>
      <c r="C70" s="484">
        <v>142</v>
      </c>
    </row>
    <row r="71" spans="1:4" s="237" customFormat="1" ht="31.5">
      <c r="A71" s="482" t="s">
        <v>101</v>
      </c>
      <c r="B71" s="505" t="s">
        <v>1139</v>
      </c>
      <c r="C71" s="484">
        <v>102</v>
      </c>
    </row>
    <row r="72" spans="1:4" s="237" customFormat="1" ht="47.25">
      <c r="A72" s="482" t="s">
        <v>101</v>
      </c>
      <c r="B72" s="505" t="s">
        <v>1408</v>
      </c>
      <c r="C72" s="484">
        <v>41</v>
      </c>
    </row>
    <row r="73" spans="1:4" s="237" customFormat="1">
      <c r="A73" s="477">
        <v>14</v>
      </c>
      <c r="B73" s="506" t="s">
        <v>77</v>
      </c>
      <c r="C73" s="479">
        <f>SUM(C74:C75)</f>
        <v>524</v>
      </c>
    </row>
    <row r="74" spans="1:4" s="42" customFormat="1">
      <c r="A74" s="486" t="s">
        <v>57</v>
      </c>
      <c r="B74" s="505" t="s">
        <v>1134</v>
      </c>
      <c r="C74" s="484">
        <v>410</v>
      </c>
    </row>
    <row r="75" spans="1:4" s="232" customFormat="1">
      <c r="A75" s="486" t="s">
        <v>57</v>
      </c>
      <c r="B75" s="505" t="s">
        <v>1135</v>
      </c>
      <c r="C75" s="484">
        <v>114</v>
      </c>
    </row>
    <row r="76" spans="1:4" s="43" customFormat="1">
      <c r="A76" s="477">
        <v>15</v>
      </c>
      <c r="B76" s="506" t="s">
        <v>79</v>
      </c>
      <c r="C76" s="495">
        <v>200</v>
      </c>
      <c r="D76" s="332"/>
    </row>
    <row r="77" spans="1:4" s="43" customFormat="1">
      <c r="A77" s="477">
        <v>16</v>
      </c>
      <c r="B77" s="506" t="s">
        <v>80</v>
      </c>
      <c r="C77" s="495">
        <v>184</v>
      </c>
    </row>
    <row r="78" spans="1:4" s="237" customFormat="1">
      <c r="A78" s="477">
        <v>17</v>
      </c>
      <c r="B78" s="507" t="s">
        <v>83</v>
      </c>
      <c r="C78" s="495">
        <v>184</v>
      </c>
    </row>
    <row r="79" spans="1:4" s="237" customFormat="1">
      <c r="A79" s="477">
        <v>18</v>
      </c>
      <c r="B79" s="507" t="s">
        <v>84</v>
      </c>
      <c r="C79" s="495">
        <v>149</v>
      </c>
    </row>
    <row r="80" spans="1:4" s="237" customFormat="1">
      <c r="A80" s="477">
        <v>19</v>
      </c>
      <c r="B80" s="506" t="s">
        <v>81</v>
      </c>
      <c r="C80" s="495">
        <v>197</v>
      </c>
    </row>
    <row r="81" spans="1:3" s="232" customFormat="1">
      <c r="A81" s="477">
        <v>20</v>
      </c>
      <c r="B81" s="506" t="s">
        <v>252</v>
      </c>
      <c r="C81" s="495">
        <v>200</v>
      </c>
    </row>
    <row r="82" spans="1:3" s="232" customFormat="1">
      <c r="A82" s="477" t="s">
        <v>8</v>
      </c>
      <c r="B82" s="508" t="s">
        <v>118</v>
      </c>
      <c r="C82" s="479">
        <f>C83</f>
        <v>2000</v>
      </c>
    </row>
    <row r="83" spans="1:3" s="42" customFormat="1">
      <c r="A83" s="509">
        <v>1</v>
      </c>
      <c r="B83" s="510" t="s">
        <v>301</v>
      </c>
      <c r="C83" s="479">
        <f>C84</f>
        <v>2000</v>
      </c>
    </row>
    <row r="84" spans="1:3" s="44" customFormat="1">
      <c r="A84" s="511" t="s">
        <v>57</v>
      </c>
      <c r="B84" s="512" t="s">
        <v>119</v>
      </c>
      <c r="C84" s="492">
        <v>2000</v>
      </c>
    </row>
    <row r="85" spans="1:3" s="232" customFormat="1" ht="31.5">
      <c r="A85" s="513" t="s">
        <v>58</v>
      </c>
      <c r="B85" s="514" t="s">
        <v>429</v>
      </c>
      <c r="C85" s="515">
        <f>35000-C7-C82</f>
        <v>14427</v>
      </c>
    </row>
    <row r="87" spans="1:3" ht="47.25" customHeight="1">
      <c r="A87" s="1108" t="s">
        <v>1703</v>
      </c>
      <c r="B87" s="1108"/>
      <c r="C87" s="1108"/>
    </row>
  </sheetData>
  <autoFilter ref="A4:C85"/>
  <mergeCells count="4">
    <mergeCell ref="A1:C1"/>
    <mergeCell ref="A2:C2"/>
    <mergeCell ref="B3:C3"/>
    <mergeCell ref="A87:C87"/>
  </mergeCells>
  <pageMargins left="0.78740157480314965" right="0.35433070866141736" top="0.51181102362204722" bottom="0.47244094488188981" header="0.31496062992125984" footer="0.31496062992125984"/>
  <pageSetup paperSize="9" scale="90"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G31"/>
  <sheetViews>
    <sheetView showZeros="0" zoomScale="90" zoomScaleNormal="90" workbookViewId="0">
      <selection activeCell="I14" sqref="I14"/>
    </sheetView>
  </sheetViews>
  <sheetFormatPr defaultColWidth="9" defaultRowHeight="15.75"/>
  <cols>
    <col min="1" max="1" width="5" style="39" customWidth="1"/>
    <col min="2" max="2" width="64" style="36" customWidth="1"/>
    <col min="3" max="3" width="24.875" style="36" customWidth="1"/>
    <col min="4" max="4" width="28.875" style="102" customWidth="1"/>
    <col min="5" max="5" width="10.75" style="393" customWidth="1"/>
    <col min="6" max="16384" width="9" style="36"/>
  </cols>
  <sheetData>
    <row r="1" spans="1:6" s="32" customFormat="1" ht="43.5" customHeight="1">
      <c r="A1" s="1109" t="s">
        <v>1755</v>
      </c>
      <c r="B1" s="1109"/>
      <c r="C1" s="1109"/>
      <c r="D1" s="1109"/>
      <c r="E1" s="1109"/>
    </row>
    <row r="2" spans="1:6" s="32" customFormat="1" ht="21.6" customHeight="1">
      <c r="A2" s="1111" t="str">
        <f>'12.Du lịch'!A2:F2</f>
        <v>(Kèm theo Quyết định số       4848     /QĐ-UBND ngày     19     /    12     /2023 của UBND tỉnh)</v>
      </c>
      <c r="B2" s="1111"/>
      <c r="C2" s="1111"/>
      <c r="D2" s="1111"/>
      <c r="E2" s="1111"/>
    </row>
    <row r="3" spans="1:6" s="35" customFormat="1" ht="22.5" customHeight="1">
      <c r="A3" s="33"/>
      <c r="B3" s="34"/>
      <c r="C3" s="34"/>
      <c r="D3" s="1110" t="s">
        <v>0</v>
      </c>
      <c r="E3" s="1110"/>
    </row>
    <row r="4" spans="1:6" s="32" customFormat="1" ht="31.5">
      <c r="A4" s="3" t="s">
        <v>54</v>
      </c>
      <c r="B4" s="3" t="s">
        <v>85</v>
      </c>
      <c r="C4" s="3" t="s">
        <v>1651</v>
      </c>
      <c r="D4" s="3" t="s">
        <v>86</v>
      </c>
      <c r="E4" s="4" t="s">
        <v>432</v>
      </c>
    </row>
    <row r="5" spans="1:6" s="962" customFormat="1" ht="12.75">
      <c r="A5" s="959" t="s">
        <v>35</v>
      </c>
      <c r="B5" s="959" t="s">
        <v>41</v>
      </c>
      <c r="C5" s="959" t="s">
        <v>44</v>
      </c>
      <c r="D5" s="960" t="s">
        <v>62</v>
      </c>
      <c r="E5" s="961">
        <v>1</v>
      </c>
    </row>
    <row r="6" spans="1:6" ht="19.5" customHeight="1">
      <c r="A6" s="294"/>
      <c r="B6" s="285" t="s">
        <v>1739</v>
      </c>
      <c r="C6" s="285"/>
      <c r="D6" s="12"/>
      <c r="E6" s="13">
        <f>E7+E22</f>
        <v>30000</v>
      </c>
    </row>
    <row r="7" spans="1:6" ht="31.5" customHeight="1">
      <c r="A7" s="940" t="s">
        <v>35</v>
      </c>
      <c r="B7" s="941" t="s">
        <v>441</v>
      </c>
      <c r="C7" s="940" t="s">
        <v>265</v>
      </c>
      <c r="D7" s="940"/>
      <c r="E7" s="942">
        <f>E8+E17+E20</f>
        <v>3277</v>
      </c>
    </row>
    <row r="8" spans="1:6" s="292" customFormat="1" ht="21" customHeight="1">
      <c r="A8" s="943" t="s">
        <v>4</v>
      </c>
      <c r="B8" s="944" t="s">
        <v>163</v>
      </c>
      <c r="C8" s="945"/>
      <c r="D8" s="943"/>
      <c r="E8" s="615">
        <f>SUM(E9:E16)</f>
        <v>2400</v>
      </c>
    </row>
    <row r="9" spans="1:6" s="292" customFormat="1" ht="31.5">
      <c r="A9" s="946">
        <v>1</v>
      </c>
      <c r="B9" s="947" t="s">
        <v>442</v>
      </c>
      <c r="C9" s="303"/>
      <c r="D9" s="303" t="s">
        <v>443</v>
      </c>
      <c r="E9" s="948">
        <v>300</v>
      </c>
      <c r="F9" s="293"/>
    </row>
    <row r="10" spans="1:6" s="292" customFormat="1" ht="31.5">
      <c r="A10" s="946">
        <v>2</v>
      </c>
      <c r="B10" s="947" t="s">
        <v>444</v>
      </c>
      <c r="C10" s="303"/>
      <c r="D10" s="303" t="s">
        <v>445</v>
      </c>
      <c r="E10" s="948">
        <v>300</v>
      </c>
    </row>
    <row r="11" spans="1:6" s="292" customFormat="1" ht="31.5">
      <c r="A11" s="946">
        <v>3</v>
      </c>
      <c r="B11" s="947" t="s">
        <v>446</v>
      </c>
      <c r="C11" s="303"/>
      <c r="D11" s="303" t="s">
        <v>447</v>
      </c>
      <c r="E11" s="948">
        <v>300</v>
      </c>
    </row>
    <row r="12" spans="1:6" s="292" customFormat="1">
      <c r="A12" s="946">
        <v>4</v>
      </c>
      <c r="B12" s="947" t="s">
        <v>286</v>
      </c>
      <c r="C12" s="303"/>
      <c r="D12" s="303" t="s">
        <v>448</v>
      </c>
      <c r="E12" s="948">
        <v>300</v>
      </c>
    </row>
    <row r="13" spans="1:6" s="292" customFormat="1" ht="31.5">
      <c r="A13" s="946">
        <v>5</v>
      </c>
      <c r="B13" s="947" t="s">
        <v>449</v>
      </c>
      <c r="C13" s="303"/>
      <c r="D13" s="303" t="s">
        <v>450</v>
      </c>
      <c r="E13" s="948">
        <v>300</v>
      </c>
    </row>
    <row r="14" spans="1:6" s="292" customFormat="1" ht="34.5" customHeight="1">
      <c r="A14" s="946">
        <v>6</v>
      </c>
      <c r="B14" s="947" t="s">
        <v>287</v>
      </c>
      <c r="C14" s="303"/>
      <c r="D14" s="303" t="s">
        <v>1409</v>
      </c>
      <c r="E14" s="948">
        <v>300</v>
      </c>
    </row>
    <row r="15" spans="1:6" s="292" customFormat="1" ht="21" customHeight="1">
      <c r="A15" s="946">
        <v>7</v>
      </c>
      <c r="B15" s="947" t="s">
        <v>451</v>
      </c>
      <c r="C15" s="303"/>
      <c r="D15" s="303" t="s">
        <v>452</v>
      </c>
      <c r="E15" s="948">
        <v>300</v>
      </c>
    </row>
    <row r="16" spans="1:6" s="292" customFormat="1" ht="20.25" customHeight="1">
      <c r="A16" s="946">
        <v>8</v>
      </c>
      <c r="B16" s="947" t="s">
        <v>451</v>
      </c>
      <c r="C16" s="303"/>
      <c r="D16" s="303" t="s">
        <v>453</v>
      </c>
      <c r="E16" s="948">
        <v>300</v>
      </c>
    </row>
    <row r="17" spans="1:7" s="292" customFormat="1">
      <c r="A17" s="943" t="s">
        <v>8</v>
      </c>
      <c r="B17" s="949" t="s">
        <v>288</v>
      </c>
      <c r="C17" s="943"/>
      <c r="D17" s="949"/>
      <c r="E17" s="615">
        <f>SUM(E18:E19)</f>
        <v>279</v>
      </c>
    </row>
    <row r="18" spans="1:7">
      <c r="A18" s="946">
        <v>1</v>
      </c>
      <c r="B18" s="950" t="s">
        <v>454</v>
      </c>
      <c r="C18" s="946"/>
      <c r="D18" s="303" t="s">
        <v>458</v>
      </c>
      <c r="E18" s="566">
        <v>72</v>
      </c>
    </row>
    <row r="19" spans="1:7">
      <c r="A19" s="946">
        <v>2</v>
      </c>
      <c r="B19" s="947" t="s">
        <v>455</v>
      </c>
      <c r="C19" s="303"/>
      <c r="D19" s="303" t="s">
        <v>457</v>
      </c>
      <c r="E19" s="566">
        <v>207</v>
      </c>
      <c r="G19" s="37"/>
    </row>
    <row r="20" spans="1:7">
      <c r="A20" s="943" t="s">
        <v>58</v>
      </c>
      <c r="B20" s="951" t="s">
        <v>289</v>
      </c>
      <c r="C20" s="952"/>
      <c r="D20" s="947"/>
      <c r="E20" s="953">
        <f>E21</f>
        <v>598</v>
      </c>
    </row>
    <row r="21" spans="1:7" ht="31.5">
      <c r="A21" s="946">
        <v>1</v>
      </c>
      <c r="B21" s="947" t="s">
        <v>456</v>
      </c>
      <c r="C21" s="303"/>
      <c r="D21" s="303" t="s">
        <v>465</v>
      </c>
      <c r="E21" s="566">
        <v>598</v>
      </c>
      <c r="G21" s="38"/>
    </row>
    <row r="22" spans="1:7" ht="18.75" customHeight="1">
      <c r="A22" s="943" t="s">
        <v>41</v>
      </c>
      <c r="B22" s="949" t="s">
        <v>342</v>
      </c>
      <c r="C22" s="943"/>
      <c r="D22" s="949"/>
      <c r="E22" s="953">
        <f>E23+E27</f>
        <v>26723</v>
      </c>
    </row>
    <row r="23" spans="1:7" ht="33" customHeight="1">
      <c r="A23" s="952" t="s">
        <v>4</v>
      </c>
      <c r="B23" s="951" t="s">
        <v>459</v>
      </c>
      <c r="C23" s="943" t="s">
        <v>265</v>
      </c>
      <c r="D23" s="951"/>
      <c r="E23" s="615">
        <f>SUM(E24:E26)</f>
        <v>738</v>
      </c>
    </row>
    <row r="24" spans="1:7" ht="18.75" customHeight="1">
      <c r="A24" s="303">
        <v>1</v>
      </c>
      <c r="B24" s="954" t="s">
        <v>1742</v>
      </c>
      <c r="C24" s="954"/>
      <c r="D24" s="955" t="s">
        <v>146</v>
      </c>
      <c r="E24" s="273">
        <v>150</v>
      </c>
    </row>
    <row r="25" spans="1:7" ht="31.5">
      <c r="A25" s="303">
        <v>2</v>
      </c>
      <c r="B25" s="954" t="s">
        <v>460</v>
      </c>
      <c r="C25" s="954"/>
      <c r="D25" s="955" t="s">
        <v>463</v>
      </c>
      <c r="E25" s="273">
        <v>300</v>
      </c>
    </row>
    <row r="26" spans="1:7" ht="31.5">
      <c r="A26" s="303">
        <v>3</v>
      </c>
      <c r="B26" s="954" t="s">
        <v>461</v>
      </c>
      <c r="C26" s="954"/>
      <c r="D26" s="955" t="s">
        <v>464</v>
      </c>
      <c r="E26" s="273">
        <v>288</v>
      </c>
    </row>
    <row r="27" spans="1:7">
      <c r="A27" s="956" t="s">
        <v>8</v>
      </c>
      <c r="B27" s="957" t="s">
        <v>462</v>
      </c>
      <c r="C27" s="957"/>
      <c r="D27" s="957"/>
      <c r="E27" s="958">
        <v>25985</v>
      </c>
    </row>
    <row r="28" spans="1:7" ht="18" customHeight="1"/>
    <row r="29" spans="1:7" ht="18" customHeight="1"/>
    <row r="30" spans="1:7" ht="18" customHeight="1"/>
    <row r="31" spans="1:7" ht="18" customHeight="1"/>
  </sheetData>
  <mergeCells count="3">
    <mergeCell ref="A1:E1"/>
    <mergeCell ref="D3:E3"/>
    <mergeCell ref="A2:E2"/>
  </mergeCells>
  <printOptions horizontalCentered="1"/>
  <pageMargins left="0.6692913385826772" right="0.39370078740157483" top="0.78740157480314965" bottom="0.31496062992125984" header="0.47244094488188981" footer="0.23622047244094491"/>
  <pageSetup paperSize="9" scale="95" fitToHeight="0" orientation="landscape" r:id="rId1"/>
  <headerFooter alignWithMargins="0"/>
  <ignoredErrors>
    <ignoredError sqref="E2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pageSetUpPr fitToPage="1"/>
  </sheetPr>
  <dimension ref="A1:F78"/>
  <sheetViews>
    <sheetView zoomScale="90" zoomScaleNormal="90" workbookViewId="0">
      <selection activeCell="O13" sqref="O13"/>
    </sheetView>
  </sheetViews>
  <sheetFormatPr defaultRowHeight="15"/>
  <cols>
    <col min="1" max="1" width="5.25" style="51" customWidth="1"/>
    <col min="2" max="2" width="53.125" style="50" customWidth="1"/>
    <col min="3" max="3" width="21.25" style="52" customWidth="1"/>
    <col min="4" max="4" width="35.75" style="52" customWidth="1"/>
    <col min="5" max="5" width="12" style="52" customWidth="1"/>
    <col min="6" max="6" width="12.75" style="52" hidden="1" customWidth="1"/>
    <col min="7" max="7" width="9" style="48"/>
    <col min="8" max="8" width="0" style="48" hidden="1" customWidth="1"/>
    <col min="9" max="252" width="9" style="48"/>
    <col min="253" max="253" width="5.25" style="48" customWidth="1"/>
    <col min="254" max="254" width="40.625" style="48" customWidth="1"/>
    <col min="255" max="255" width="16" style="48" customWidth="1"/>
    <col min="256" max="259" width="0" style="48" hidden="1" customWidth="1"/>
    <col min="260" max="260" width="26.25" style="48" customWidth="1"/>
    <col min="261" max="261" width="12" style="48" customWidth="1"/>
    <col min="262" max="262" width="32.25" style="48" customWidth="1"/>
    <col min="263" max="508" width="9" style="48"/>
    <col min="509" max="509" width="5.25" style="48" customWidth="1"/>
    <col min="510" max="510" width="40.625" style="48" customWidth="1"/>
    <col min="511" max="511" width="16" style="48" customWidth="1"/>
    <col min="512" max="515" width="0" style="48" hidden="1" customWidth="1"/>
    <col min="516" max="516" width="26.25" style="48" customWidth="1"/>
    <col min="517" max="517" width="12" style="48" customWidth="1"/>
    <col min="518" max="518" width="32.25" style="48" customWidth="1"/>
    <col min="519" max="764" width="9" style="48"/>
    <col min="765" max="765" width="5.25" style="48" customWidth="1"/>
    <col min="766" max="766" width="40.625" style="48" customWidth="1"/>
    <col min="767" max="767" width="16" style="48" customWidth="1"/>
    <col min="768" max="771" width="0" style="48" hidden="1" customWidth="1"/>
    <col min="772" max="772" width="26.25" style="48" customWidth="1"/>
    <col min="773" max="773" width="12" style="48" customWidth="1"/>
    <col min="774" max="774" width="32.25" style="48" customWidth="1"/>
    <col min="775" max="1020" width="9" style="48"/>
    <col min="1021" max="1021" width="5.25" style="48" customWidth="1"/>
    <col min="1022" max="1022" width="40.625" style="48" customWidth="1"/>
    <col min="1023" max="1023" width="16" style="48" customWidth="1"/>
    <col min="1024" max="1027" width="0" style="48" hidden="1" customWidth="1"/>
    <col min="1028" max="1028" width="26.25" style="48" customWidth="1"/>
    <col min="1029" max="1029" width="12" style="48" customWidth="1"/>
    <col min="1030" max="1030" width="32.25" style="48" customWidth="1"/>
    <col min="1031" max="1276" width="9" style="48"/>
    <col min="1277" max="1277" width="5.25" style="48" customWidth="1"/>
    <col min="1278" max="1278" width="40.625" style="48" customWidth="1"/>
    <col min="1279" max="1279" width="16" style="48" customWidth="1"/>
    <col min="1280" max="1283" width="0" style="48" hidden="1" customWidth="1"/>
    <col min="1284" max="1284" width="26.25" style="48" customWidth="1"/>
    <col min="1285" max="1285" width="12" style="48" customWidth="1"/>
    <col min="1286" max="1286" width="32.25" style="48" customWidth="1"/>
    <col min="1287" max="1532" width="9" style="48"/>
    <col min="1533" max="1533" width="5.25" style="48" customWidth="1"/>
    <col min="1534" max="1534" width="40.625" style="48" customWidth="1"/>
    <col min="1535" max="1535" width="16" style="48" customWidth="1"/>
    <col min="1536" max="1539" width="0" style="48" hidden="1" customWidth="1"/>
    <col min="1540" max="1540" width="26.25" style="48" customWidth="1"/>
    <col min="1541" max="1541" width="12" style="48" customWidth="1"/>
    <col min="1542" max="1542" width="32.25" style="48" customWidth="1"/>
    <col min="1543" max="1788" width="9" style="48"/>
    <col min="1789" max="1789" width="5.25" style="48" customWidth="1"/>
    <col min="1790" max="1790" width="40.625" style="48" customWidth="1"/>
    <col min="1791" max="1791" width="16" style="48" customWidth="1"/>
    <col min="1792" max="1795" width="0" style="48" hidden="1" customWidth="1"/>
    <col min="1796" max="1796" width="26.25" style="48" customWidth="1"/>
    <col min="1797" max="1797" width="12" style="48" customWidth="1"/>
    <col min="1798" max="1798" width="32.25" style="48" customWidth="1"/>
    <col min="1799" max="2044" width="9" style="48"/>
    <col min="2045" max="2045" width="5.25" style="48" customWidth="1"/>
    <col min="2046" max="2046" width="40.625" style="48" customWidth="1"/>
    <col min="2047" max="2047" width="16" style="48" customWidth="1"/>
    <col min="2048" max="2051" width="0" style="48" hidden="1" customWidth="1"/>
    <col min="2052" max="2052" width="26.25" style="48" customWidth="1"/>
    <col min="2053" max="2053" width="12" style="48" customWidth="1"/>
    <col min="2054" max="2054" width="32.25" style="48" customWidth="1"/>
    <col min="2055" max="2300" width="9" style="48"/>
    <col min="2301" max="2301" width="5.25" style="48" customWidth="1"/>
    <col min="2302" max="2302" width="40.625" style="48" customWidth="1"/>
    <col min="2303" max="2303" width="16" style="48" customWidth="1"/>
    <col min="2304" max="2307" width="0" style="48" hidden="1" customWidth="1"/>
    <col min="2308" max="2308" width="26.25" style="48" customWidth="1"/>
    <col min="2309" max="2309" width="12" style="48" customWidth="1"/>
    <col min="2310" max="2310" width="32.25" style="48" customWidth="1"/>
    <col min="2311" max="2556" width="9" style="48"/>
    <col min="2557" max="2557" width="5.25" style="48" customWidth="1"/>
    <col min="2558" max="2558" width="40.625" style="48" customWidth="1"/>
    <col min="2559" max="2559" width="16" style="48" customWidth="1"/>
    <col min="2560" max="2563" width="0" style="48" hidden="1" customWidth="1"/>
    <col min="2564" max="2564" width="26.25" style="48" customWidth="1"/>
    <col min="2565" max="2565" width="12" style="48" customWidth="1"/>
    <col min="2566" max="2566" width="32.25" style="48" customWidth="1"/>
    <col min="2567" max="2812" width="9" style="48"/>
    <col min="2813" max="2813" width="5.25" style="48" customWidth="1"/>
    <col min="2814" max="2814" width="40.625" style="48" customWidth="1"/>
    <col min="2815" max="2815" width="16" style="48" customWidth="1"/>
    <col min="2816" max="2819" width="0" style="48" hidden="1" customWidth="1"/>
    <col min="2820" max="2820" width="26.25" style="48" customWidth="1"/>
    <col min="2821" max="2821" width="12" style="48" customWidth="1"/>
    <col min="2822" max="2822" width="32.25" style="48" customWidth="1"/>
    <col min="2823" max="3068" width="9" style="48"/>
    <col min="3069" max="3069" width="5.25" style="48" customWidth="1"/>
    <col min="3070" max="3070" width="40.625" style="48" customWidth="1"/>
    <col min="3071" max="3071" width="16" style="48" customWidth="1"/>
    <col min="3072" max="3075" width="0" style="48" hidden="1" customWidth="1"/>
    <col min="3076" max="3076" width="26.25" style="48" customWidth="1"/>
    <col min="3077" max="3077" width="12" style="48" customWidth="1"/>
    <col min="3078" max="3078" width="32.25" style="48" customWidth="1"/>
    <col min="3079" max="3324" width="9" style="48"/>
    <col min="3325" max="3325" width="5.25" style="48" customWidth="1"/>
    <col min="3326" max="3326" width="40.625" style="48" customWidth="1"/>
    <col min="3327" max="3327" width="16" style="48" customWidth="1"/>
    <col min="3328" max="3331" width="0" style="48" hidden="1" customWidth="1"/>
    <col min="3332" max="3332" width="26.25" style="48" customWidth="1"/>
    <col min="3333" max="3333" width="12" style="48" customWidth="1"/>
    <col min="3334" max="3334" width="32.25" style="48" customWidth="1"/>
    <col min="3335" max="3580" width="9" style="48"/>
    <col min="3581" max="3581" width="5.25" style="48" customWidth="1"/>
    <col min="3582" max="3582" width="40.625" style="48" customWidth="1"/>
    <col min="3583" max="3583" width="16" style="48" customWidth="1"/>
    <col min="3584" max="3587" width="0" style="48" hidden="1" customWidth="1"/>
    <col min="3588" max="3588" width="26.25" style="48" customWidth="1"/>
    <col min="3589" max="3589" width="12" style="48" customWidth="1"/>
    <col min="3590" max="3590" width="32.25" style="48" customWidth="1"/>
    <col min="3591" max="3836" width="9" style="48"/>
    <col min="3837" max="3837" width="5.25" style="48" customWidth="1"/>
    <col min="3838" max="3838" width="40.625" style="48" customWidth="1"/>
    <col min="3839" max="3839" width="16" style="48" customWidth="1"/>
    <col min="3840" max="3843" width="0" style="48" hidden="1" customWidth="1"/>
    <col min="3844" max="3844" width="26.25" style="48" customWidth="1"/>
    <col min="3845" max="3845" width="12" style="48" customWidth="1"/>
    <col min="3846" max="3846" width="32.25" style="48" customWidth="1"/>
    <col min="3847" max="4092" width="9" style="48"/>
    <col min="4093" max="4093" width="5.25" style="48" customWidth="1"/>
    <col min="4094" max="4094" width="40.625" style="48" customWidth="1"/>
    <col min="4095" max="4095" width="16" style="48" customWidth="1"/>
    <col min="4096" max="4099" width="0" style="48" hidden="1" customWidth="1"/>
    <col min="4100" max="4100" width="26.25" style="48" customWidth="1"/>
    <col min="4101" max="4101" width="12" style="48" customWidth="1"/>
    <col min="4102" max="4102" width="32.25" style="48" customWidth="1"/>
    <col min="4103" max="4348" width="9" style="48"/>
    <col min="4349" max="4349" width="5.25" style="48" customWidth="1"/>
    <col min="4350" max="4350" width="40.625" style="48" customWidth="1"/>
    <col min="4351" max="4351" width="16" style="48" customWidth="1"/>
    <col min="4352" max="4355" width="0" style="48" hidden="1" customWidth="1"/>
    <col min="4356" max="4356" width="26.25" style="48" customWidth="1"/>
    <col min="4357" max="4357" width="12" style="48" customWidth="1"/>
    <col min="4358" max="4358" width="32.25" style="48" customWidth="1"/>
    <col min="4359" max="4604" width="9" style="48"/>
    <col min="4605" max="4605" width="5.25" style="48" customWidth="1"/>
    <col min="4606" max="4606" width="40.625" style="48" customWidth="1"/>
    <col min="4607" max="4607" width="16" style="48" customWidth="1"/>
    <col min="4608" max="4611" width="0" style="48" hidden="1" customWidth="1"/>
    <col min="4612" max="4612" width="26.25" style="48" customWidth="1"/>
    <col min="4613" max="4613" width="12" style="48" customWidth="1"/>
    <col min="4614" max="4614" width="32.25" style="48" customWidth="1"/>
    <col min="4615" max="4860" width="9" style="48"/>
    <col min="4861" max="4861" width="5.25" style="48" customWidth="1"/>
    <col min="4862" max="4862" width="40.625" style="48" customWidth="1"/>
    <col min="4863" max="4863" width="16" style="48" customWidth="1"/>
    <col min="4864" max="4867" width="0" style="48" hidden="1" customWidth="1"/>
    <col min="4868" max="4868" width="26.25" style="48" customWidth="1"/>
    <col min="4869" max="4869" width="12" style="48" customWidth="1"/>
    <col min="4870" max="4870" width="32.25" style="48" customWidth="1"/>
    <col min="4871" max="5116" width="9" style="48"/>
    <col min="5117" max="5117" width="5.25" style="48" customWidth="1"/>
    <col min="5118" max="5118" width="40.625" style="48" customWidth="1"/>
    <col min="5119" max="5119" width="16" style="48" customWidth="1"/>
    <col min="5120" max="5123" width="0" style="48" hidden="1" customWidth="1"/>
    <col min="5124" max="5124" width="26.25" style="48" customWidth="1"/>
    <col min="5125" max="5125" width="12" style="48" customWidth="1"/>
    <col min="5126" max="5126" width="32.25" style="48" customWidth="1"/>
    <col min="5127" max="5372" width="9" style="48"/>
    <col min="5373" max="5373" width="5.25" style="48" customWidth="1"/>
    <col min="5374" max="5374" width="40.625" style="48" customWidth="1"/>
    <col min="5375" max="5375" width="16" style="48" customWidth="1"/>
    <col min="5376" max="5379" width="0" style="48" hidden="1" customWidth="1"/>
    <col min="5380" max="5380" width="26.25" style="48" customWidth="1"/>
    <col min="5381" max="5381" width="12" style="48" customWidth="1"/>
    <col min="5382" max="5382" width="32.25" style="48" customWidth="1"/>
    <col min="5383" max="5628" width="9" style="48"/>
    <col min="5629" max="5629" width="5.25" style="48" customWidth="1"/>
    <col min="5630" max="5630" width="40.625" style="48" customWidth="1"/>
    <col min="5631" max="5631" width="16" style="48" customWidth="1"/>
    <col min="5632" max="5635" width="0" style="48" hidden="1" customWidth="1"/>
    <col min="5636" max="5636" width="26.25" style="48" customWidth="1"/>
    <col min="5637" max="5637" width="12" style="48" customWidth="1"/>
    <col min="5638" max="5638" width="32.25" style="48" customWidth="1"/>
    <col min="5639" max="5884" width="9" style="48"/>
    <col min="5885" max="5885" width="5.25" style="48" customWidth="1"/>
    <col min="5886" max="5886" width="40.625" style="48" customWidth="1"/>
    <col min="5887" max="5887" width="16" style="48" customWidth="1"/>
    <col min="5888" max="5891" width="0" style="48" hidden="1" customWidth="1"/>
    <col min="5892" max="5892" width="26.25" style="48" customWidth="1"/>
    <col min="5893" max="5893" width="12" style="48" customWidth="1"/>
    <col min="5894" max="5894" width="32.25" style="48" customWidth="1"/>
    <col min="5895" max="6140" width="9" style="48"/>
    <col min="6141" max="6141" width="5.25" style="48" customWidth="1"/>
    <col min="6142" max="6142" width="40.625" style="48" customWidth="1"/>
    <col min="6143" max="6143" width="16" style="48" customWidth="1"/>
    <col min="6144" max="6147" width="0" style="48" hidden="1" customWidth="1"/>
    <col min="6148" max="6148" width="26.25" style="48" customWidth="1"/>
    <col min="6149" max="6149" width="12" style="48" customWidth="1"/>
    <col min="6150" max="6150" width="32.25" style="48" customWidth="1"/>
    <col min="6151" max="6396" width="9" style="48"/>
    <col min="6397" max="6397" width="5.25" style="48" customWidth="1"/>
    <col min="6398" max="6398" width="40.625" style="48" customWidth="1"/>
    <col min="6399" max="6399" width="16" style="48" customWidth="1"/>
    <col min="6400" max="6403" width="0" style="48" hidden="1" customWidth="1"/>
    <col min="6404" max="6404" width="26.25" style="48" customWidth="1"/>
    <col min="6405" max="6405" width="12" style="48" customWidth="1"/>
    <col min="6406" max="6406" width="32.25" style="48" customWidth="1"/>
    <col min="6407" max="6652" width="9" style="48"/>
    <col min="6653" max="6653" width="5.25" style="48" customWidth="1"/>
    <col min="6654" max="6654" width="40.625" style="48" customWidth="1"/>
    <col min="6655" max="6655" width="16" style="48" customWidth="1"/>
    <col min="6656" max="6659" width="0" style="48" hidden="1" customWidth="1"/>
    <col min="6660" max="6660" width="26.25" style="48" customWidth="1"/>
    <col min="6661" max="6661" width="12" style="48" customWidth="1"/>
    <col min="6662" max="6662" width="32.25" style="48" customWidth="1"/>
    <col min="6663" max="6908" width="9" style="48"/>
    <col min="6909" max="6909" width="5.25" style="48" customWidth="1"/>
    <col min="6910" max="6910" width="40.625" style="48" customWidth="1"/>
    <col min="6911" max="6911" width="16" style="48" customWidth="1"/>
    <col min="6912" max="6915" width="0" style="48" hidden="1" customWidth="1"/>
    <col min="6916" max="6916" width="26.25" style="48" customWidth="1"/>
    <col min="6917" max="6917" width="12" style="48" customWidth="1"/>
    <col min="6918" max="6918" width="32.25" style="48" customWidth="1"/>
    <col min="6919" max="7164" width="9" style="48"/>
    <col min="7165" max="7165" width="5.25" style="48" customWidth="1"/>
    <col min="7166" max="7166" width="40.625" style="48" customWidth="1"/>
    <col min="7167" max="7167" width="16" style="48" customWidth="1"/>
    <col min="7168" max="7171" width="0" style="48" hidden="1" customWidth="1"/>
    <col min="7172" max="7172" width="26.25" style="48" customWidth="1"/>
    <col min="7173" max="7173" width="12" style="48" customWidth="1"/>
    <col min="7174" max="7174" width="32.25" style="48" customWidth="1"/>
    <col min="7175" max="7420" width="9" style="48"/>
    <col min="7421" max="7421" width="5.25" style="48" customWidth="1"/>
    <col min="7422" max="7422" width="40.625" style="48" customWidth="1"/>
    <col min="7423" max="7423" width="16" style="48" customWidth="1"/>
    <col min="7424" max="7427" width="0" style="48" hidden="1" customWidth="1"/>
    <col min="7428" max="7428" width="26.25" style="48" customWidth="1"/>
    <col min="7429" max="7429" width="12" style="48" customWidth="1"/>
    <col min="7430" max="7430" width="32.25" style="48" customWidth="1"/>
    <col min="7431" max="7676" width="9" style="48"/>
    <col min="7677" max="7677" width="5.25" style="48" customWidth="1"/>
    <col min="7678" max="7678" width="40.625" style="48" customWidth="1"/>
    <col min="7679" max="7679" width="16" style="48" customWidth="1"/>
    <col min="7680" max="7683" width="0" style="48" hidden="1" customWidth="1"/>
    <col min="7684" max="7684" width="26.25" style="48" customWidth="1"/>
    <col min="7685" max="7685" width="12" style="48" customWidth="1"/>
    <col min="7686" max="7686" width="32.25" style="48" customWidth="1"/>
    <col min="7687" max="7932" width="9" style="48"/>
    <col min="7933" max="7933" width="5.25" style="48" customWidth="1"/>
    <col min="7934" max="7934" width="40.625" style="48" customWidth="1"/>
    <col min="7935" max="7935" width="16" style="48" customWidth="1"/>
    <col min="7936" max="7939" width="0" style="48" hidden="1" customWidth="1"/>
    <col min="7940" max="7940" width="26.25" style="48" customWidth="1"/>
    <col min="7941" max="7941" width="12" style="48" customWidth="1"/>
    <col min="7942" max="7942" width="32.25" style="48" customWidth="1"/>
    <col min="7943" max="8188" width="9" style="48"/>
    <col min="8189" max="8189" width="5.25" style="48" customWidth="1"/>
    <col min="8190" max="8190" width="40.625" style="48" customWidth="1"/>
    <col min="8191" max="8191" width="16" style="48" customWidth="1"/>
    <col min="8192" max="8195" width="0" style="48" hidden="1" customWidth="1"/>
    <col min="8196" max="8196" width="26.25" style="48" customWidth="1"/>
    <col min="8197" max="8197" width="12" style="48" customWidth="1"/>
    <col min="8198" max="8198" width="32.25" style="48" customWidth="1"/>
    <col min="8199" max="8444" width="9" style="48"/>
    <col min="8445" max="8445" width="5.25" style="48" customWidth="1"/>
    <col min="8446" max="8446" width="40.625" style="48" customWidth="1"/>
    <col min="8447" max="8447" width="16" style="48" customWidth="1"/>
    <col min="8448" max="8451" width="0" style="48" hidden="1" customWidth="1"/>
    <col min="8452" max="8452" width="26.25" style="48" customWidth="1"/>
    <col min="8453" max="8453" width="12" style="48" customWidth="1"/>
    <col min="8454" max="8454" width="32.25" style="48" customWidth="1"/>
    <col min="8455" max="8700" width="9" style="48"/>
    <col min="8701" max="8701" width="5.25" style="48" customWidth="1"/>
    <col min="8702" max="8702" width="40.625" style="48" customWidth="1"/>
    <col min="8703" max="8703" width="16" style="48" customWidth="1"/>
    <col min="8704" max="8707" width="0" style="48" hidden="1" customWidth="1"/>
    <col min="8708" max="8708" width="26.25" style="48" customWidth="1"/>
    <col min="8709" max="8709" width="12" style="48" customWidth="1"/>
    <col min="8710" max="8710" width="32.25" style="48" customWidth="1"/>
    <col min="8711" max="8956" width="9" style="48"/>
    <col min="8957" max="8957" width="5.25" style="48" customWidth="1"/>
    <col min="8958" max="8958" width="40.625" style="48" customWidth="1"/>
    <col min="8959" max="8959" width="16" style="48" customWidth="1"/>
    <col min="8960" max="8963" width="0" style="48" hidden="1" customWidth="1"/>
    <col min="8964" max="8964" width="26.25" style="48" customWidth="1"/>
    <col min="8965" max="8965" width="12" style="48" customWidth="1"/>
    <col min="8966" max="8966" width="32.25" style="48" customWidth="1"/>
    <col min="8967" max="9212" width="9" style="48"/>
    <col min="9213" max="9213" width="5.25" style="48" customWidth="1"/>
    <col min="9214" max="9214" width="40.625" style="48" customWidth="1"/>
    <col min="9215" max="9215" width="16" style="48" customWidth="1"/>
    <col min="9216" max="9219" width="0" style="48" hidden="1" customWidth="1"/>
    <col min="9220" max="9220" width="26.25" style="48" customWidth="1"/>
    <col min="9221" max="9221" width="12" style="48" customWidth="1"/>
    <col min="9222" max="9222" width="32.25" style="48" customWidth="1"/>
    <col min="9223" max="9468" width="9" style="48"/>
    <col min="9469" max="9469" width="5.25" style="48" customWidth="1"/>
    <col min="9470" max="9470" width="40.625" style="48" customWidth="1"/>
    <col min="9471" max="9471" width="16" style="48" customWidth="1"/>
    <col min="9472" max="9475" width="0" style="48" hidden="1" customWidth="1"/>
    <col min="9476" max="9476" width="26.25" style="48" customWidth="1"/>
    <col min="9477" max="9477" width="12" style="48" customWidth="1"/>
    <col min="9478" max="9478" width="32.25" style="48" customWidth="1"/>
    <col min="9479" max="9724" width="9" style="48"/>
    <col min="9725" max="9725" width="5.25" style="48" customWidth="1"/>
    <col min="9726" max="9726" width="40.625" style="48" customWidth="1"/>
    <col min="9727" max="9727" width="16" style="48" customWidth="1"/>
    <col min="9728" max="9731" width="0" style="48" hidden="1" customWidth="1"/>
    <col min="9732" max="9732" width="26.25" style="48" customWidth="1"/>
    <col min="9733" max="9733" width="12" style="48" customWidth="1"/>
    <col min="9734" max="9734" width="32.25" style="48" customWidth="1"/>
    <col min="9735" max="9980" width="9" style="48"/>
    <col min="9981" max="9981" width="5.25" style="48" customWidth="1"/>
    <col min="9982" max="9982" width="40.625" style="48" customWidth="1"/>
    <col min="9983" max="9983" width="16" style="48" customWidth="1"/>
    <col min="9984" max="9987" width="0" style="48" hidden="1" customWidth="1"/>
    <col min="9988" max="9988" width="26.25" style="48" customWidth="1"/>
    <col min="9989" max="9989" width="12" style="48" customWidth="1"/>
    <col min="9990" max="9990" width="32.25" style="48" customWidth="1"/>
    <col min="9991" max="10236" width="9" style="48"/>
    <col min="10237" max="10237" width="5.25" style="48" customWidth="1"/>
    <col min="10238" max="10238" width="40.625" style="48" customWidth="1"/>
    <col min="10239" max="10239" width="16" style="48" customWidth="1"/>
    <col min="10240" max="10243" width="0" style="48" hidden="1" customWidth="1"/>
    <col min="10244" max="10244" width="26.25" style="48" customWidth="1"/>
    <col min="10245" max="10245" width="12" style="48" customWidth="1"/>
    <col min="10246" max="10246" width="32.25" style="48" customWidth="1"/>
    <col min="10247" max="10492" width="9" style="48"/>
    <col min="10493" max="10493" width="5.25" style="48" customWidth="1"/>
    <col min="10494" max="10494" width="40.625" style="48" customWidth="1"/>
    <col min="10495" max="10495" width="16" style="48" customWidth="1"/>
    <col min="10496" max="10499" width="0" style="48" hidden="1" customWidth="1"/>
    <col min="10500" max="10500" width="26.25" style="48" customWidth="1"/>
    <col min="10501" max="10501" width="12" style="48" customWidth="1"/>
    <col min="10502" max="10502" width="32.25" style="48" customWidth="1"/>
    <col min="10503" max="10748" width="9" style="48"/>
    <col min="10749" max="10749" width="5.25" style="48" customWidth="1"/>
    <col min="10750" max="10750" width="40.625" style="48" customWidth="1"/>
    <col min="10751" max="10751" width="16" style="48" customWidth="1"/>
    <col min="10752" max="10755" width="0" style="48" hidden="1" customWidth="1"/>
    <col min="10756" max="10756" width="26.25" style="48" customWidth="1"/>
    <col min="10757" max="10757" width="12" style="48" customWidth="1"/>
    <col min="10758" max="10758" width="32.25" style="48" customWidth="1"/>
    <col min="10759" max="11004" width="9" style="48"/>
    <col min="11005" max="11005" width="5.25" style="48" customWidth="1"/>
    <col min="11006" max="11006" width="40.625" style="48" customWidth="1"/>
    <col min="11007" max="11007" width="16" style="48" customWidth="1"/>
    <col min="11008" max="11011" width="0" style="48" hidden="1" customWidth="1"/>
    <col min="11012" max="11012" width="26.25" style="48" customWidth="1"/>
    <col min="11013" max="11013" width="12" style="48" customWidth="1"/>
    <col min="11014" max="11014" width="32.25" style="48" customWidth="1"/>
    <col min="11015" max="11260" width="9" style="48"/>
    <col min="11261" max="11261" width="5.25" style="48" customWidth="1"/>
    <col min="11262" max="11262" width="40.625" style="48" customWidth="1"/>
    <col min="11263" max="11263" width="16" style="48" customWidth="1"/>
    <col min="11264" max="11267" width="0" style="48" hidden="1" customWidth="1"/>
    <col min="11268" max="11268" width="26.25" style="48" customWidth="1"/>
    <col min="11269" max="11269" width="12" style="48" customWidth="1"/>
    <col min="11270" max="11270" width="32.25" style="48" customWidth="1"/>
    <col min="11271" max="11516" width="9" style="48"/>
    <col min="11517" max="11517" width="5.25" style="48" customWidth="1"/>
    <col min="11518" max="11518" width="40.625" style="48" customWidth="1"/>
    <col min="11519" max="11519" width="16" style="48" customWidth="1"/>
    <col min="11520" max="11523" width="0" style="48" hidden="1" customWidth="1"/>
    <col min="11524" max="11524" width="26.25" style="48" customWidth="1"/>
    <col min="11525" max="11525" width="12" style="48" customWidth="1"/>
    <col min="11526" max="11526" width="32.25" style="48" customWidth="1"/>
    <col min="11527" max="11772" width="9" style="48"/>
    <col min="11773" max="11773" width="5.25" style="48" customWidth="1"/>
    <col min="11774" max="11774" width="40.625" style="48" customWidth="1"/>
    <col min="11775" max="11775" width="16" style="48" customWidth="1"/>
    <col min="11776" max="11779" width="0" style="48" hidden="1" customWidth="1"/>
    <col min="11780" max="11780" width="26.25" style="48" customWidth="1"/>
    <col min="11781" max="11781" width="12" style="48" customWidth="1"/>
    <col min="11782" max="11782" width="32.25" style="48" customWidth="1"/>
    <col min="11783" max="12028" width="9" style="48"/>
    <col min="12029" max="12029" width="5.25" style="48" customWidth="1"/>
    <col min="12030" max="12030" width="40.625" style="48" customWidth="1"/>
    <col min="12031" max="12031" width="16" style="48" customWidth="1"/>
    <col min="12032" max="12035" width="0" style="48" hidden="1" customWidth="1"/>
    <col min="12036" max="12036" width="26.25" style="48" customWidth="1"/>
    <col min="12037" max="12037" width="12" style="48" customWidth="1"/>
    <col min="12038" max="12038" width="32.25" style="48" customWidth="1"/>
    <col min="12039" max="12284" width="9" style="48"/>
    <col min="12285" max="12285" width="5.25" style="48" customWidth="1"/>
    <col min="12286" max="12286" width="40.625" style="48" customWidth="1"/>
    <col min="12287" max="12287" width="16" style="48" customWidth="1"/>
    <col min="12288" max="12291" width="0" style="48" hidden="1" customWidth="1"/>
    <col min="12292" max="12292" width="26.25" style="48" customWidth="1"/>
    <col min="12293" max="12293" width="12" style="48" customWidth="1"/>
    <col min="12294" max="12294" width="32.25" style="48" customWidth="1"/>
    <col min="12295" max="12540" width="9" style="48"/>
    <col min="12541" max="12541" width="5.25" style="48" customWidth="1"/>
    <col min="12542" max="12542" width="40.625" style="48" customWidth="1"/>
    <col min="12543" max="12543" width="16" style="48" customWidth="1"/>
    <col min="12544" max="12547" width="0" style="48" hidden="1" customWidth="1"/>
    <col min="12548" max="12548" width="26.25" style="48" customWidth="1"/>
    <col min="12549" max="12549" width="12" style="48" customWidth="1"/>
    <col min="12550" max="12550" width="32.25" style="48" customWidth="1"/>
    <col min="12551" max="12796" width="9" style="48"/>
    <col min="12797" max="12797" width="5.25" style="48" customWidth="1"/>
    <col min="12798" max="12798" width="40.625" style="48" customWidth="1"/>
    <col min="12799" max="12799" width="16" style="48" customWidth="1"/>
    <col min="12800" max="12803" width="0" style="48" hidden="1" customWidth="1"/>
    <col min="12804" max="12804" width="26.25" style="48" customWidth="1"/>
    <col min="12805" max="12805" width="12" style="48" customWidth="1"/>
    <col min="12806" max="12806" width="32.25" style="48" customWidth="1"/>
    <col min="12807" max="13052" width="9" style="48"/>
    <col min="13053" max="13053" width="5.25" style="48" customWidth="1"/>
    <col min="13054" max="13054" width="40.625" style="48" customWidth="1"/>
    <col min="13055" max="13055" width="16" style="48" customWidth="1"/>
    <col min="13056" max="13059" width="0" style="48" hidden="1" customWidth="1"/>
    <col min="13060" max="13060" width="26.25" style="48" customWidth="1"/>
    <col min="13061" max="13061" width="12" style="48" customWidth="1"/>
    <col min="13062" max="13062" width="32.25" style="48" customWidth="1"/>
    <col min="13063" max="13308" width="9" style="48"/>
    <col min="13309" max="13309" width="5.25" style="48" customWidth="1"/>
    <col min="13310" max="13310" width="40.625" style="48" customWidth="1"/>
    <col min="13311" max="13311" width="16" style="48" customWidth="1"/>
    <col min="13312" max="13315" width="0" style="48" hidden="1" customWidth="1"/>
    <col min="13316" max="13316" width="26.25" style="48" customWidth="1"/>
    <col min="13317" max="13317" width="12" style="48" customWidth="1"/>
    <col min="13318" max="13318" width="32.25" style="48" customWidth="1"/>
    <col min="13319" max="13564" width="9" style="48"/>
    <col min="13565" max="13565" width="5.25" style="48" customWidth="1"/>
    <col min="13566" max="13566" width="40.625" style="48" customWidth="1"/>
    <col min="13567" max="13567" width="16" style="48" customWidth="1"/>
    <col min="13568" max="13571" width="0" style="48" hidden="1" customWidth="1"/>
    <col min="13572" max="13572" width="26.25" style="48" customWidth="1"/>
    <col min="13573" max="13573" width="12" style="48" customWidth="1"/>
    <col min="13574" max="13574" width="32.25" style="48" customWidth="1"/>
    <col min="13575" max="13820" width="9" style="48"/>
    <col min="13821" max="13821" width="5.25" style="48" customWidth="1"/>
    <col min="13822" max="13822" width="40.625" style="48" customWidth="1"/>
    <col min="13823" max="13823" width="16" style="48" customWidth="1"/>
    <col min="13824" max="13827" width="0" style="48" hidden="1" customWidth="1"/>
    <col min="13828" max="13828" width="26.25" style="48" customWidth="1"/>
    <col min="13829" max="13829" width="12" style="48" customWidth="1"/>
    <col min="13830" max="13830" width="32.25" style="48" customWidth="1"/>
    <col min="13831" max="14076" width="9" style="48"/>
    <col min="14077" max="14077" width="5.25" style="48" customWidth="1"/>
    <col min="14078" max="14078" width="40.625" style="48" customWidth="1"/>
    <col min="14079" max="14079" width="16" style="48" customWidth="1"/>
    <col min="14080" max="14083" width="0" style="48" hidden="1" customWidth="1"/>
    <col min="14084" max="14084" width="26.25" style="48" customWidth="1"/>
    <col min="14085" max="14085" width="12" style="48" customWidth="1"/>
    <col min="14086" max="14086" width="32.25" style="48" customWidth="1"/>
    <col min="14087" max="14332" width="9" style="48"/>
    <col min="14333" max="14333" width="5.25" style="48" customWidth="1"/>
    <col min="14334" max="14334" width="40.625" style="48" customWidth="1"/>
    <col min="14335" max="14335" width="16" style="48" customWidth="1"/>
    <col min="14336" max="14339" width="0" style="48" hidden="1" customWidth="1"/>
    <col min="14340" max="14340" width="26.25" style="48" customWidth="1"/>
    <col min="14341" max="14341" width="12" style="48" customWidth="1"/>
    <col min="14342" max="14342" width="32.25" style="48" customWidth="1"/>
    <col min="14343" max="14588" width="9" style="48"/>
    <col min="14589" max="14589" width="5.25" style="48" customWidth="1"/>
    <col min="14590" max="14590" width="40.625" style="48" customWidth="1"/>
    <col min="14591" max="14591" width="16" style="48" customWidth="1"/>
    <col min="14592" max="14595" width="0" style="48" hidden="1" customWidth="1"/>
    <col min="14596" max="14596" width="26.25" style="48" customWidth="1"/>
    <col min="14597" max="14597" width="12" style="48" customWidth="1"/>
    <col min="14598" max="14598" width="32.25" style="48" customWidth="1"/>
    <col min="14599" max="14844" width="9" style="48"/>
    <col min="14845" max="14845" width="5.25" style="48" customWidth="1"/>
    <col min="14846" max="14846" width="40.625" style="48" customWidth="1"/>
    <col min="14847" max="14847" width="16" style="48" customWidth="1"/>
    <col min="14848" max="14851" width="0" style="48" hidden="1" customWidth="1"/>
    <col min="14852" max="14852" width="26.25" style="48" customWidth="1"/>
    <col min="14853" max="14853" width="12" style="48" customWidth="1"/>
    <col min="14854" max="14854" width="32.25" style="48" customWidth="1"/>
    <col min="14855" max="15100" width="9" style="48"/>
    <col min="15101" max="15101" width="5.25" style="48" customWidth="1"/>
    <col min="15102" max="15102" width="40.625" style="48" customWidth="1"/>
    <col min="15103" max="15103" width="16" style="48" customWidth="1"/>
    <col min="15104" max="15107" width="0" style="48" hidden="1" customWidth="1"/>
    <col min="15108" max="15108" width="26.25" style="48" customWidth="1"/>
    <col min="15109" max="15109" width="12" style="48" customWidth="1"/>
    <col min="15110" max="15110" width="32.25" style="48" customWidth="1"/>
    <col min="15111" max="15356" width="9" style="48"/>
    <col min="15357" max="15357" width="5.25" style="48" customWidth="1"/>
    <col min="15358" max="15358" width="40.625" style="48" customWidth="1"/>
    <col min="15359" max="15359" width="16" style="48" customWidth="1"/>
    <col min="15360" max="15363" width="0" style="48" hidden="1" customWidth="1"/>
    <col min="15364" max="15364" width="26.25" style="48" customWidth="1"/>
    <col min="15365" max="15365" width="12" style="48" customWidth="1"/>
    <col min="15366" max="15366" width="32.25" style="48" customWidth="1"/>
    <col min="15367" max="15612" width="9" style="48"/>
    <col min="15613" max="15613" width="5.25" style="48" customWidth="1"/>
    <col min="15614" max="15614" width="40.625" style="48" customWidth="1"/>
    <col min="15615" max="15615" width="16" style="48" customWidth="1"/>
    <col min="15616" max="15619" width="0" style="48" hidden="1" customWidth="1"/>
    <col min="15620" max="15620" width="26.25" style="48" customWidth="1"/>
    <col min="15621" max="15621" width="12" style="48" customWidth="1"/>
    <col min="15622" max="15622" width="32.25" style="48" customWidth="1"/>
    <col min="15623" max="15868" width="9" style="48"/>
    <col min="15869" max="15869" width="5.25" style="48" customWidth="1"/>
    <col min="15870" max="15870" width="40.625" style="48" customWidth="1"/>
    <col min="15871" max="15871" width="16" style="48" customWidth="1"/>
    <col min="15872" max="15875" width="0" style="48" hidden="1" customWidth="1"/>
    <col min="15876" max="15876" width="26.25" style="48" customWidth="1"/>
    <col min="15877" max="15877" width="12" style="48" customWidth="1"/>
    <col min="15878" max="15878" width="32.25" style="48" customWidth="1"/>
    <col min="15879" max="16124" width="9" style="48"/>
    <col min="16125" max="16125" width="5.25" style="48" customWidth="1"/>
    <col min="16126" max="16126" width="40.625" style="48" customWidth="1"/>
    <col min="16127" max="16127" width="16" style="48" customWidth="1"/>
    <col min="16128" max="16131" width="0" style="48" hidden="1" customWidth="1"/>
    <col min="16132" max="16132" width="26.25" style="48" customWidth="1"/>
    <col min="16133" max="16133" width="12" style="48" customWidth="1"/>
    <col min="16134" max="16134" width="32.25" style="48" customWidth="1"/>
    <col min="16135" max="16384" width="9" style="48"/>
  </cols>
  <sheetData>
    <row r="1" spans="1:6" ht="31.5" customHeight="1">
      <c r="A1" s="1114" t="s">
        <v>1756</v>
      </c>
      <c r="B1" s="1114"/>
      <c r="C1" s="1114"/>
      <c r="D1" s="1114"/>
      <c r="E1" s="1114"/>
      <c r="F1" s="1114"/>
    </row>
    <row r="2" spans="1:6" ht="20.25" customHeight="1">
      <c r="A2" s="1115" t="str">
        <f>'10. ATTP'!A2:C2</f>
        <v>(Kèm theo Quyết định số       4848     /QĐ-UBND ngày     19     /    12     /2023 của UBND tỉnh)</v>
      </c>
      <c r="B2" s="1115"/>
      <c r="C2" s="1115"/>
      <c r="D2" s="1115"/>
      <c r="E2" s="1115"/>
      <c r="F2" s="1115"/>
    </row>
    <row r="3" spans="1:6" ht="21" customHeight="1">
      <c r="A3" s="49"/>
      <c r="B3" s="87"/>
      <c r="C3" s="1116" t="s">
        <v>0</v>
      </c>
      <c r="D3" s="1116"/>
      <c r="E3" s="1116"/>
      <c r="F3" s="1116"/>
    </row>
    <row r="4" spans="1:6" s="968" customFormat="1" ht="31.5">
      <c r="A4" s="963" t="s">
        <v>54</v>
      </c>
      <c r="B4" s="964" t="s">
        <v>36</v>
      </c>
      <c r="C4" s="965" t="s">
        <v>87</v>
      </c>
      <c r="D4" s="963" t="s">
        <v>234</v>
      </c>
      <c r="E4" s="966" t="s">
        <v>432</v>
      </c>
      <c r="F4" s="967" t="s">
        <v>2</v>
      </c>
    </row>
    <row r="5" spans="1:6" s="974" customFormat="1" ht="15.75">
      <c r="A5" s="969" t="s">
        <v>35</v>
      </c>
      <c r="B5" s="970" t="s">
        <v>41</v>
      </c>
      <c r="C5" s="971" t="s">
        <v>44</v>
      </c>
      <c r="D5" s="969" t="s">
        <v>62</v>
      </c>
      <c r="E5" s="972">
        <v>1</v>
      </c>
      <c r="F5" s="973">
        <v>2</v>
      </c>
    </row>
    <row r="6" spans="1:6" s="968" customFormat="1" ht="21" customHeight="1">
      <c r="A6" s="975"/>
      <c r="B6" s="975" t="s">
        <v>1739</v>
      </c>
      <c r="C6" s="976"/>
      <c r="D6" s="977"/>
      <c r="E6" s="798">
        <f>E7+E76</f>
        <v>60000</v>
      </c>
      <c r="F6" s="978"/>
    </row>
    <row r="7" spans="1:6" ht="21" customHeight="1">
      <c r="A7" s="812" t="s">
        <v>35</v>
      </c>
      <c r="B7" s="799" t="s">
        <v>1519</v>
      </c>
      <c r="C7" s="800"/>
      <c r="D7" s="801"/>
      <c r="E7" s="335">
        <f>E8+E10+E35+E40+E63</f>
        <v>50553</v>
      </c>
      <c r="F7" s="265"/>
    </row>
    <row r="8" spans="1:6" ht="17.25">
      <c r="A8" s="802" t="s">
        <v>4</v>
      </c>
      <c r="B8" s="803" t="s">
        <v>1686</v>
      </c>
      <c r="C8" s="804"/>
      <c r="D8" s="805"/>
      <c r="E8" s="272">
        <f>E9</f>
        <v>1000</v>
      </c>
      <c r="F8" s="806"/>
    </row>
    <row r="9" spans="1:6" ht="15.75">
      <c r="A9" s="339">
        <v>1</v>
      </c>
      <c r="B9" s="340" t="s">
        <v>1520</v>
      </c>
      <c r="C9" s="339" t="s">
        <v>88</v>
      </c>
      <c r="D9" s="780" t="s">
        <v>1708</v>
      </c>
      <c r="E9" s="334">
        <v>1000</v>
      </c>
      <c r="F9" s="344"/>
    </row>
    <row r="10" spans="1:6" ht="15.75">
      <c r="A10" s="343" t="s">
        <v>8</v>
      </c>
      <c r="B10" s="459" t="s">
        <v>1521</v>
      </c>
      <c r="C10" s="179"/>
      <c r="D10" s="342"/>
      <c r="E10" s="338">
        <f>E11+E15+E33</f>
        <v>22910</v>
      </c>
      <c r="F10" s="344"/>
    </row>
    <row r="11" spans="1:6" ht="15.75">
      <c r="A11" s="343">
        <v>1</v>
      </c>
      <c r="B11" s="459" t="s">
        <v>1522</v>
      </c>
      <c r="C11" s="179"/>
      <c r="D11" s="342"/>
      <c r="E11" s="338">
        <f>SUM(E12:E14)</f>
        <v>2350</v>
      </c>
      <c r="F11" s="344"/>
    </row>
    <row r="12" spans="1:6" ht="47.25">
      <c r="A12" s="339" t="s">
        <v>101</v>
      </c>
      <c r="B12" s="341" t="s">
        <v>1591</v>
      </c>
      <c r="C12" s="807" t="s">
        <v>416</v>
      </c>
      <c r="D12" s="881" t="s">
        <v>1709</v>
      </c>
      <c r="E12" s="336">
        <v>350</v>
      </c>
      <c r="F12" s="344"/>
    </row>
    <row r="13" spans="1:6" ht="63">
      <c r="A13" s="345" t="s">
        <v>101</v>
      </c>
      <c r="B13" s="816" t="s">
        <v>1569</v>
      </c>
      <c r="C13" s="807" t="s">
        <v>1578</v>
      </c>
      <c r="D13" s="1118" t="s">
        <v>1710</v>
      </c>
      <c r="E13" s="336">
        <v>800</v>
      </c>
      <c r="F13" s="344"/>
    </row>
    <row r="14" spans="1:6" ht="57.75" customHeight="1">
      <c r="A14" s="339" t="s">
        <v>101</v>
      </c>
      <c r="B14" s="808" t="s">
        <v>1570</v>
      </c>
      <c r="C14" s="807" t="s">
        <v>1578</v>
      </c>
      <c r="D14" s="1119"/>
      <c r="E14" s="336">
        <v>1200</v>
      </c>
      <c r="F14" s="344"/>
    </row>
    <row r="15" spans="1:6" ht="15.75">
      <c r="A15" s="345">
        <v>2</v>
      </c>
      <c r="B15" s="797" t="s">
        <v>254</v>
      </c>
      <c r="C15" s="105"/>
      <c r="D15" s="781"/>
      <c r="E15" s="338">
        <f>SUM(E16:E32)</f>
        <v>19560</v>
      </c>
      <c r="F15" s="344"/>
    </row>
    <row r="16" spans="1:6" ht="57" customHeight="1">
      <c r="A16" s="339" t="s">
        <v>101</v>
      </c>
      <c r="B16" s="341" t="s">
        <v>1523</v>
      </c>
      <c r="C16" s="105" t="s">
        <v>66</v>
      </c>
      <c r="D16" s="1118" t="s">
        <v>1711</v>
      </c>
      <c r="E16" s="336">
        <v>3000</v>
      </c>
      <c r="F16" s="344"/>
    </row>
    <row r="17" spans="1:6" ht="39.75" customHeight="1">
      <c r="A17" s="339" t="s">
        <v>101</v>
      </c>
      <c r="B17" s="341" t="s">
        <v>1524</v>
      </c>
      <c r="C17" s="105" t="s">
        <v>66</v>
      </c>
      <c r="D17" s="1119"/>
      <c r="E17" s="336">
        <v>1400</v>
      </c>
      <c r="F17" s="344"/>
    </row>
    <row r="18" spans="1:6" ht="15.75">
      <c r="A18" s="339" t="s">
        <v>101</v>
      </c>
      <c r="B18" s="341" t="s">
        <v>1525</v>
      </c>
      <c r="C18" s="105" t="s">
        <v>74</v>
      </c>
      <c r="D18" s="1118" t="s">
        <v>1712</v>
      </c>
      <c r="E18" s="336">
        <v>400</v>
      </c>
      <c r="F18" s="344"/>
    </row>
    <row r="19" spans="1:6" ht="15.75">
      <c r="A19" s="339" t="s">
        <v>101</v>
      </c>
      <c r="B19" s="341" t="s">
        <v>1526</v>
      </c>
      <c r="C19" s="105" t="s">
        <v>74</v>
      </c>
      <c r="D19" s="1120"/>
      <c r="E19" s="336">
        <v>100</v>
      </c>
      <c r="F19" s="344"/>
    </row>
    <row r="20" spans="1:6" ht="31.5">
      <c r="A20" s="339" t="s">
        <v>101</v>
      </c>
      <c r="B20" s="341" t="s">
        <v>1527</v>
      </c>
      <c r="C20" s="105" t="s">
        <v>74</v>
      </c>
      <c r="D20" s="1120"/>
      <c r="E20" s="336">
        <v>70</v>
      </c>
      <c r="F20" s="344"/>
    </row>
    <row r="21" spans="1:6" ht="31.5">
      <c r="A21" s="339" t="s">
        <v>101</v>
      </c>
      <c r="B21" s="341" t="s">
        <v>1528</v>
      </c>
      <c r="C21" s="105" t="s">
        <v>74</v>
      </c>
      <c r="D21" s="1119"/>
      <c r="E21" s="336">
        <v>250</v>
      </c>
      <c r="F21" s="344"/>
    </row>
    <row r="22" spans="1:6" ht="47.25">
      <c r="A22" s="339" t="s">
        <v>101</v>
      </c>
      <c r="B22" s="341" t="s">
        <v>282</v>
      </c>
      <c r="C22" s="105" t="s">
        <v>53</v>
      </c>
      <c r="D22" s="881" t="s">
        <v>1713</v>
      </c>
      <c r="E22" s="336">
        <v>1000</v>
      </c>
      <c r="F22" s="344"/>
    </row>
    <row r="23" spans="1:6" ht="15.75">
      <c r="A23" s="339" t="s">
        <v>101</v>
      </c>
      <c r="B23" s="341" t="s">
        <v>1529</v>
      </c>
      <c r="C23" s="105" t="s">
        <v>53</v>
      </c>
      <c r="D23" s="881" t="s">
        <v>1714</v>
      </c>
      <c r="E23" s="336">
        <v>2700</v>
      </c>
      <c r="F23" s="344"/>
    </row>
    <row r="24" spans="1:6" ht="47.25">
      <c r="A24" s="339" t="s">
        <v>101</v>
      </c>
      <c r="B24" s="341" t="s">
        <v>1530</v>
      </c>
      <c r="C24" s="105" t="s">
        <v>46</v>
      </c>
      <c r="D24" s="1118" t="s">
        <v>1715</v>
      </c>
      <c r="E24" s="336">
        <v>2100</v>
      </c>
      <c r="F24" s="344"/>
    </row>
    <row r="25" spans="1:6" ht="47.25">
      <c r="A25" s="339" t="s">
        <v>101</v>
      </c>
      <c r="B25" s="341" t="s">
        <v>1687</v>
      </c>
      <c r="C25" s="105" t="s">
        <v>46</v>
      </c>
      <c r="D25" s="1120"/>
      <c r="E25" s="336">
        <v>1400</v>
      </c>
      <c r="F25" s="344"/>
    </row>
    <row r="26" spans="1:6" ht="53.25" customHeight="1">
      <c r="A26" s="339" t="s">
        <v>101</v>
      </c>
      <c r="B26" s="341" t="s">
        <v>1688</v>
      </c>
      <c r="C26" s="105" t="s">
        <v>46</v>
      </c>
      <c r="D26" s="1119"/>
      <c r="E26" s="336">
        <v>300</v>
      </c>
      <c r="F26" s="344"/>
    </row>
    <row r="27" spans="1:6" ht="31.5">
      <c r="A27" s="339" t="s">
        <v>101</v>
      </c>
      <c r="B27" s="341" t="s">
        <v>1531</v>
      </c>
      <c r="C27" s="105" t="s">
        <v>73</v>
      </c>
      <c r="D27" s="881" t="s">
        <v>1716</v>
      </c>
      <c r="E27" s="336">
        <v>800</v>
      </c>
      <c r="F27" s="344"/>
    </row>
    <row r="28" spans="1:6" ht="31.5">
      <c r="A28" s="339" t="s">
        <v>101</v>
      </c>
      <c r="B28" s="816" t="s">
        <v>1689</v>
      </c>
      <c r="C28" s="105" t="s">
        <v>50</v>
      </c>
      <c r="D28" s="1118" t="s">
        <v>1717</v>
      </c>
      <c r="E28" s="336">
        <v>3800</v>
      </c>
      <c r="F28" s="344"/>
    </row>
    <row r="29" spans="1:6" ht="15.75">
      <c r="A29" s="339" t="s">
        <v>101</v>
      </c>
      <c r="B29" s="341" t="s">
        <v>1532</v>
      </c>
      <c r="C29" s="105" t="s">
        <v>50</v>
      </c>
      <c r="D29" s="1119"/>
      <c r="E29" s="336">
        <v>1000</v>
      </c>
      <c r="F29" s="344"/>
    </row>
    <row r="30" spans="1:6" ht="31.5">
      <c r="A30" s="339" t="s">
        <v>101</v>
      </c>
      <c r="B30" s="816" t="s">
        <v>1576</v>
      </c>
      <c r="C30" s="105" t="s">
        <v>892</v>
      </c>
      <c r="D30" s="881" t="s">
        <v>1718</v>
      </c>
      <c r="E30" s="336">
        <v>300</v>
      </c>
      <c r="F30" s="344"/>
    </row>
    <row r="31" spans="1:6" ht="31.5">
      <c r="A31" s="339" t="s">
        <v>101</v>
      </c>
      <c r="B31" s="341" t="s">
        <v>1618</v>
      </c>
      <c r="C31" s="105" t="s">
        <v>1579</v>
      </c>
      <c r="D31" s="1118" t="s">
        <v>1719</v>
      </c>
      <c r="E31" s="336">
        <v>490</v>
      </c>
      <c r="F31" s="344"/>
    </row>
    <row r="32" spans="1:6" ht="31.5">
      <c r="A32" s="339" t="s">
        <v>101</v>
      </c>
      <c r="B32" s="341" t="s">
        <v>1533</v>
      </c>
      <c r="C32" s="105" t="s">
        <v>1579</v>
      </c>
      <c r="D32" s="1119"/>
      <c r="E32" s="336">
        <v>450</v>
      </c>
      <c r="F32" s="344"/>
    </row>
    <row r="33" spans="1:6" ht="15.75">
      <c r="A33" s="345">
        <v>3</v>
      </c>
      <c r="B33" s="797" t="s">
        <v>1534</v>
      </c>
      <c r="C33" s="105"/>
      <c r="D33" s="781"/>
      <c r="E33" s="338">
        <f>E34</f>
        <v>1000</v>
      </c>
      <c r="F33" s="344"/>
    </row>
    <row r="34" spans="1:6" ht="31.5">
      <c r="A34" s="339" t="s">
        <v>101</v>
      </c>
      <c r="B34" s="808" t="s">
        <v>1535</v>
      </c>
      <c r="C34" s="807" t="s">
        <v>1536</v>
      </c>
      <c r="D34" s="881" t="s">
        <v>1720</v>
      </c>
      <c r="E34" s="809">
        <v>1000</v>
      </c>
      <c r="F34" s="344"/>
    </row>
    <row r="35" spans="1:6" ht="15.75">
      <c r="A35" s="343" t="s">
        <v>58</v>
      </c>
      <c r="B35" s="459" t="s">
        <v>1537</v>
      </c>
      <c r="C35" s="344"/>
      <c r="D35" s="342"/>
      <c r="E35" s="338">
        <f>SUM(E36:E39)</f>
        <v>2390</v>
      </c>
      <c r="F35" s="344"/>
    </row>
    <row r="36" spans="1:6" ht="110.25">
      <c r="A36" s="339">
        <v>1</v>
      </c>
      <c r="B36" s="810" t="s">
        <v>1567</v>
      </c>
      <c r="C36" s="807" t="s">
        <v>1568</v>
      </c>
      <c r="D36" s="881" t="s">
        <v>1721</v>
      </c>
      <c r="E36" s="336">
        <v>1500</v>
      </c>
      <c r="F36" s="530"/>
    </row>
    <row r="37" spans="1:6" ht="47.25">
      <c r="A37" s="339">
        <v>2</v>
      </c>
      <c r="B37" s="341" t="s">
        <v>1690</v>
      </c>
      <c r="C37" s="807" t="s">
        <v>46</v>
      </c>
      <c r="D37" s="882" t="s">
        <v>1715</v>
      </c>
      <c r="E37" s="336">
        <v>750</v>
      </c>
      <c r="F37" s="344"/>
    </row>
    <row r="38" spans="1:6" ht="15.75">
      <c r="A38" s="339">
        <v>3</v>
      </c>
      <c r="B38" s="810" t="s">
        <v>1538</v>
      </c>
      <c r="C38" s="807" t="s">
        <v>74</v>
      </c>
      <c r="D38" s="881" t="s">
        <v>1712</v>
      </c>
      <c r="E38" s="336">
        <v>60</v>
      </c>
      <c r="F38" s="344"/>
    </row>
    <row r="39" spans="1:6" ht="47.25">
      <c r="A39" s="339">
        <v>4</v>
      </c>
      <c r="B39" s="808" t="s">
        <v>1539</v>
      </c>
      <c r="C39" s="807" t="s">
        <v>1580</v>
      </c>
      <c r="D39" s="881" t="s">
        <v>1722</v>
      </c>
      <c r="E39" s="336">
        <v>80</v>
      </c>
      <c r="F39" s="344"/>
    </row>
    <row r="40" spans="1:6" ht="15.75">
      <c r="A40" s="343" t="s">
        <v>59</v>
      </c>
      <c r="B40" s="459" t="s">
        <v>1540</v>
      </c>
      <c r="C40" s="179"/>
      <c r="D40" s="342"/>
      <c r="E40" s="338">
        <f>E41+E57</f>
        <v>19553</v>
      </c>
      <c r="F40" s="344"/>
    </row>
    <row r="41" spans="1:6" ht="15.75">
      <c r="A41" s="343">
        <v>1</v>
      </c>
      <c r="B41" s="459" t="s">
        <v>1541</v>
      </c>
      <c r="C41" s="179"/>
      <c r="D41" s="342"/>
      <c r="E41" s="338">
        <f>SUM(E42:E56)</f>
        <v>10573</v>
      </c>
      <c r="F41" s="344"/>
    </row>
    <row r="42" spans="1:6" ht="31.5">
      <c r="A42" s="339" t="s">
        <v>101</v>
      </c>
      <c r="B42" s="341" t="s">
        <v>1573</v>
      </c>
      <c r="C42" s="807" t="s">
        <v>1581</v>
      </c>
      <c r="D42" s="1121" t="s">
        <v>1716</v>
      </c>
      <c r="E42" s="334">
        <v>4000</v>
      </c>
      <c r="F42" s="530"/>
    </row>
    <row r="43" spans="1:6" ht="31.5">
      <c r="A43" s="339" t="s">
        <v>101</v>
      </c>
      <c r="B43" s="808" t="s">
        <v>1542</v>
      </c>
      <c r="C43" s="807" t="s">
        <v>1581</v>
      </c>
      <c r="D43" s="1122"/>
      <c r="E43" s="334">
        <v>500</v>
      </c>
      <c r="F43" s="344"/>
    </row>
    <row r="44" spans="1:6" ht="47.25">
      <c r="A44" s="339" t="s">
        <v>101</v>
      </c>
      <c r="B44" s="341" t="s">
        <v>1543</v>
      </c>
      <c r="C44" s="807" t="s">
        <v>1581</v>
      </c>
      <c r="D44" s="1122"/>
      <c r="E44" s="334">
        <v>300</v>
      </c>
      <c r="F44" s="344"/>
    </row>
    <row r="45" spans="1:6" ht="31.5">
      <c r="A45" s="339" t="s">
        <v>101</v>
      </c>
      <c r="B45" s="808" t="s">
        <v>1544</v>
      </c>
      <c r="C45" s="807" t="s">
        <v>1581</v>
      </c>
      <c r="D45" s="1123"/>
      <c r="E45" s="334">
        <v>1000</v>
      </c>
      <c r="F45" s="344"/>
    </row>
    <row r="46" spans="1:6" ht="47.25">
      <c r="A46" s="339" t="s">
        <v>101</v>
      </c>
      <c r="B46" s="341" t="s">
        <v>1545</v>
      </c>
      <c r="C46" s="807" t="s">
        <v>1580</v>
      </c>
      <c r="D46" s="780" t="s">
        <v>1722</v>
      </c>
      <c r="E46" s="334">
        <v>320</v>
      </c>
      <c r="F46" s="344"/>
    </row>
    <row r="47" spans="1:6" ht="78.75">
      <c r="A47" s="339" t="s">
        <v>101</v>
      </c>
      <c r="B47" s="341" t="s">
        <v>1546</v>
      </c>
      <c r="C47" s="807" t="s">
        <v>1580</v>
      </c>
      <c r="D47" s="780" t="s">
        <v>1722</v>
      </c>
      <c r="E47" s="334">
        <v>800</v>
      </c>
      <c r="F47" s="344"/>
    </row>
    <row r="48" spans="1:6" ht="31.5">
      <c r="A48" s="339" t="s">
        <v>101</v>
      </c>
      <c r="B48" s="816" t="s">
        <v>1691</v>
      </c>
      <c r="C48" s="807" t="s">
        <v>1582</v>
      </c>
      <c r="D48" s="780" t="s">
        <v>1723</v>
      </c>
      <c r="E48" s="334">
        <v>500</v>
      </c>
      <c r="F48" s="344"/>
    </row>
    <row r="49" spans="1:6" ht="78.75">
      <c r="A49" s="339" t="s">
        <v>101</v>
      </c>
      <c r="B49" s="341" t="s">
        <v>1574</v>
      </c>
      <c r="C49" s="807" t="s">
        <v>71</v>
      </c>
      <c r="D49" s="780" t="s">
        <v>1724</v>
      </c>
      <c r="E49" s="334">
        <v>400</v>
      </c>
      <c r="F49" s="344"/>
    </row>
    <row r="50" spans="1:6" ht="114" customHeight="1">
      <c r="A50" s="339" t="s">
        <v>101</v>
      </c>
      <c r="B50" s="341" t="s">
        <v>1547</v>
      </c>
      <c r="C50" s="807" t="s">
        <v>83</v>
      </c>
      <c r="D50" s="780" t="s">
        <v>1716</v>
      </c>
      <c r="E50" s="334">
        <v>145</v>
      </c>
      <c r="F50" s="344"/>
    </row>
    <row r="51" spans="1:6" ht="63">
      <c r="A51" s="339" t="s">
        <v>101</v>
      </c>
      <c r="B51" s="816" t="s">
        <v>1577</v>
      </c>
      <c r="C51" s="807" t="s">
        <v>1548</v>
      </c>
      <c r="D51" s="780" t="s">
        <v>1716</v>
      </c>
      <c r="E51" s="334">
        <v>200</v>
      </c>
      <c r="F51" s="344"/>
    </row>
    <row r="52" spans="1:6" ht="156.75" customHeight="1">
      <c r="A52" s="339" t="s">
        <v>101</v>
      </c>
      <c r="B52" s="341" t="s">
        <v>1613</v>
      </c>
      <c r="C52" s="807" t="s">
        <v>1549</v>
      </c>
      <c r="D52" s="780" t="s">
        <v>1725</v>
      </c>
      <c r="E52" s="334">
        <v>188</v>
      </c>
      <c r="F52" s="344"/>
    </row>
    <row r="53" spans="1:6" ht="111.75" customHeight="1">
      <c r="A53" s="339" t="s">
        <v>101</v>
      </c>
      <c r="B53" s="341" t="s">
        <v>1610</v>
      </c>
      <c r="C53" s="807" t="s">
        <v>427</v>
      </c>
      <c r="D53" s="780" t="s">
        <v>1725</v>
      </c>
      <c r="E53" s="334">
        <v>320</v>
      </c>
      <c r="F53" s="344"/>
    </row>
    <row r="54" spans="1:6" ht="66" customHeight="1">
      <c r="A54" s="339" t="s">
        <v>101</v>
      </c>
      <c r="B54" s="341" t="s">
        <v>1550</v>
      </c>
      <c r="C54" s="807" t="s">
        <v>1551</v>
      </c>
      <c r="D54" s="780" t="s">
        <v>1716</v>
      </c>
      <c r="E54" s="334">
        <v>500</v>
      </c>
      <c r="F54" s="344"/>
    </row>
    <row r="55" spans="1:6" ht="110.25">
      <c r="A55" s="339" t="s">
        <v>101</v>
      </c>
      <c r="B55" s="341" t="s">
        <v>1612</v>
      </c>
      <c r="C55" s="807" t="s">
        <v>77</v>
      </c>
      <c r="D55" s="780" t="s">
        <v>1716</v>
      </c>
      <c r="E55" s="337">
        <v>1200</v>
      </c>
      <c r="F55" s="344"/>
    </row>
    <row r="56" spans="1:6" ht="31.5">
      <c r="A56" s="339" t="s">
        <v>101</v>
      </c>
      <c r="B56" s="341" t="s">
        <v>1552</v>
      </c>
      <c r="C56" s="807" t="s">
        <v>1583</v>
      </c>
      <c r="D56" s="780" t="s">
        <v>1726</v>
      </c>
      <c r="E56" s="337">
        <v>200</v>
      </c>
      <c r="F56" s="344"/>
    </row>
    <row r="57" spans="1:6" ht="15.75">
      <c r="A57" s="345">
        <v>2</v>
      </c>
      <c r="B57" s="811" t="s">
        <v>1553</v>
      </c>
      <c r="C57" s="807"/>
      <c r="D57" s="456"/>
      <c r="E57" s="407">
        <f>SUM(E58:E62)</f>
        <v>8980</v>
      </c>
      <c r="F57" s="344"/>
    </row>
    <row r="58" spans="1:6" ht="31.5">
      <c r="A58" s="339" t="s">
        <v>101</v>
      </c>
      <c r="B58" s="341" t="s">
        <v>1554</v>
      </c>
      <c r="C58" s="807" t="s">
        <v>1556</v>
      </c>
      <c r="D58" s="780" t="s">
        <v>1716</v>
      </c>
      <c r="E58" s="337">
        <v>480</v>
      </c>
      <c r="F58" s="344"/>
    </row>
    <row r="59" spans="1:6" ht="47.25">
      <c r="A59" s="339" t="s">
        <v>101</v>
      </c>
      <c r="B59" s="808" t="s">
        <v>1617</v>
      </c>
      <c r="C59" s="807" t="s">
        <v>1581</v>
      </c>
      <c r="D59" s="780" t="s">
        <v>1727</v>
      </c>
      <c r="E59" s="337">
        <v>3000</v>
      </c>
      <c r="F59" s="344"/>
    </row>
    <row r="60" spans="1:6" ht="31.5">
      <c r="A60" s="339" t="s">
        <v>101</v>
      </c>
      <c r="B60" s="341" t="s">
        <v>1555</v>
      </c>
      <c r="C60" s="807" t="s">
        <v>1581</v>
      </c>
      <c r="D60" s="1121" t="s">
        <v>1716</v>
      </c>
      <c r="E60" s="337">
        <v>1000</v>
      </c>
      <c r="F60" s="344"/>
    </row>
    <row r="61" spans="1:6" ht="47.25" customHeight="1">
      <c r="A61" s="339" t="s">
        <v>101</v>
      </c>
      <c r="B61" s="341" t="s">
        <v>1609</v>
      </c>
      <c r="C61" s="807" t="s">
        <v>1581</v>
      </c>
      <c r="D61" s="1122"/>
      <c r="E61" s="337">
        <v>3000</v>
      </c>
      <c r="F61" s="344"/>
    </row>
    <row r="62" spans="1:6" ht="47.25">
      <c r="A62" s="339" t="s">
        <v>101</v>
      </c>
      <c r="B62" s="341" t="s">
        <v>1692</v>
      </c>
      <c r="C62" s="807" t="s">
        <v>1581</v>
      </c>
      <c r="D62" s="1123"/>
      <c r="E62" s="337">
        <v>1500</v>
      </c>
      <c r="F62" s="344"/>
    </row>
    <row r="63" spans="1:6" ht="15.75">
      <c r="A63" s="404" t="s">
        <v>60</v>
      </c>
      <c r="B63" s="405" t="s">
        <v>1557</v>
      </c>
      <c r="C63" s="406"/>
      <c r="D63" s="406"/>
      <c r="E63" s="407">
        <f>SUM(E64:E75)</f>
        <v>4700</v>
      </c>
      <c r="F63" s="344"/>
    </row>
    <row r="64" spans="1:6" ht="47.25">
      <c r="A64" s="339">
        <v>1</v>
      </c>
      <c r="B64" s="340" t="s">
        <v>1558</v>
      </c>
      <c r="C64" s="454" t="s">
        <v>1730</v>
      </c>
      <c r="D64" s="406" t="s">
        <v>1716</v>
      </c>
      <c r="E64" s="337">
        <v>300</v>
      </c>
      <c r="F64" s="454"/>
    </row>
    <row r="65" spans="1:6" ht="47.25">
      <c r="A65" s="339">
        <v>2</v>
      </c>
      <c r="B65" s="340" t="s">
        <v>1559</v>
      </c>
      <c r="C65" s="807" t="s">
        <v>1581</v>
      </c>
      <c r="D65" s="807" t="s">
        <v>1728</v>
      </c>
      <c r="E65" s="337">
        <v>200</v>
      </c>
      <c r="F65" s="454"/>
    </row>
    <row r="66" spans="1:6" ht="38.25" customHeight="1">
      <c r="A66" s="339">
        <v>3</v>
      </c>
      <c r="B66" s="340" t="s">
        <v>1560</v>
      </c>
      <c r="C66" s="807" t="s">
        <v>1581</v>
      </c>
      <c r="D66" s="1124" t="s">
        <v>1729</v>
      </c>
      <c r="E66" s="337">
        <v>300</v>
      </c>
      <c r="F66" s="454"/>
    </row>
    <row r="67" spans="1:6" ht="36" customHeight="1">
      <c r="A67" s="339">
        <v>4</v>
      </c>
      <c r="B67" s="817" t="s">
        <v>1575</v>
      </c>
      <c r="C67" s="807" t="s">
        <v>1581</v>
      </c>
      <c r="D67" s="1124"/>
      <c r="E67" s="337">
        <v>500</v>
      </c>
      <c r="F67" s="454"/>
    </row>
    <row r="68" spans="1:6" ht="47.25">
      <c r="A68" s="339">
        <v>5</v>
      </c>
      <c r="B68" s="340" t="s">
        <v>1561</v>
      </c>
      <c r="C68" s="807" t="s">
        <v>1581</v>
      </c>
      <c r="D68" s="1125"/>
      <c r="E68" s="337">
        <v>250</v>
      </c>
      <c r="F68" s="454"/>
    </row>
    <row r="69" spans="1:6" ht="31.5" customHeight="1">
      <c r="A69" s="339">
        <v>6</v>
      </c>
      <c r="B69" s="340" t="s">
        <v>1562</v>
      </c>
      <c r="C69" s="454" t="s">
        <v>416</v>
      </c>
      <c r="D69" s="1112" t="s">
        <v>1731</v>
      </c>
      <c r="E69" s="337">
        <v>150</v>
      </c>
      <c r="F69" s="454"/>
    </row>
    <row r="70" spans="1:6" ht="47.25">
      <c r="A70" s="339">
        <v>7</v>
      </c>
      <c r="B70" s="340" t="s">
        <v>1607</v>
      </c>
      <c r="C70" s="454" t="s">
        <v>416</v>
      </c>
      <c r="D70" s="1113"/>
      <c r="E70" s="337">
        <v>150</v>
      </c>
      <c r="F70" s="454"/>
    </row>
    <row r="71" spans="1:6" ht="51" customHeight="1">
      <c r="A71" s="339">
        <v>8</v>
      </c>
      <c r="B71" s="340" t="s">
        <v>1608</v>
      </c>
      <c r="C71" s="454" t="s">
        <v>416</v>
      </c>
      <c r="D71" s="1112" t="s">
        <v>1731</v>
      </c>
      <c r="E71" s="337">
        <v>150</v>
      </c>
      <c r="F71" s="454"/>
    </row>
    <row r="72" spans="1:6" ht="51" customHeight="1">
      <c r="A72" s="339">
        <v>9</v>
      </c>
      <c r="B72" s="817" t="s">
        <v>1572</v>
      </c>
      <c r="C72" s="454" t="s">
        <v>416</v>
      </c>
      <c r="D72" s="1113"/>
      <c r="E72" s="337">
        <v>1800</v>
      </c>
      <c r="F72" s="454"/>
    </row>
    <row r="73" spans="1:6" ht="47.25">
      <c r="A73" s="339">
        <v>10</v>
      </c>
      <c r="B73" s="340" t="s">
        <v>1563</v>
      </c>
      <c r="C73" s="454" t="s">
        <v>170</v>
      </c>
      <c r="D73" s="1112" t="s">
        <v>1729</v>
      </c>
      <c r="E73" s="337">
        <v>300</v>
      </c>
      <c r="F73" s="454"/>
    </row>
    <row r="74" spans="1:6" ht="31.5">
      <c r="A74" s="339">
        <v>11</v>
      </c>
      <c r="B74" s="340" t="s">
        <v>1564</v>
      </c>
      <c r="C74" s="454" t="s">
        <v>170</v>
      </c>
      <c r="D74" s="1113"/>
      <c r="E74" s="337">
        <v>300</v>
      </c>
      <c r="F74" s="454"/>
    </row>
    <row r="75" spans="1:6" ht="36" customHeight="1">
      <c r="A75" s="339">
        <v>12</v>
      </c>
      <c r="B75" s="340" t="s">
        <v>1565</v>
      </c>
      <c r="C75" s="454" t="s">
        <v>1566</v>
      </c>
      <c r="D75" s="780" t="s">
        <v>1716</v>
      </c>
      <c r="E75" s="337">
        <v>300</v>
      </c>
      <c r="F75" s="454"/>
    </row>
    <row r="76" spans="1:6" ht="36.75" customHeight="1">
      <c r="A76" s="814" t="s">
        <v>41</v>
      </c>
      <c r="B76" s="815" t="s">
        <v>1571</v>
      </c>
      <c r="C76" s="455"/>
      <c r="D76" s="455"/>
      <c r="E76" s="813">
        <v>9447</v>
      </c>
      <c r="F76" s="455"/>
    </row>
    <row r="78" spans="1:6" ht="87.75" customHeight="1">
      <c r="A78" s="1117" t="s">
        <v>1704</v>
      </c>
      <c r="B78" s="1117"/>
      <c r="C78" s="1117"/>
      <c r="D78" s="1117"/>
      <c r="E78" s="1117"/>
    </row>
  </sheetData>
  <autoFilter ref="A4:F76"/>
  <mergeCells count="16">
    <mergeCell ref="D71:D72"/>
    <mergeCell ref="A1:F1"/>
    <mergeCell ref="A2:F2"/>
    <mergeCell ref="C3:F3"/>
    <mergeCell ref="A78:E78"/>
    <mergeCell ref="D16:D17"/>
    <mergeCell ref="D18:D21"/>
    <mergeCell ref="D24:D26"/>
    <mergeCell ref="D42:D45"/>
    <mergeCell ref="D66:D68"/>
    <mergeCell ref="D73:D74"/>
    <mergeCell ref="D13:D14"/>
    <mergeCell ref="D28:D29"/>
    <mergeCell ref="D31:D32"/>
    <mergeCell ref="D60:D62"/>
    <mergeCell ref="D69:D70"/>
  </mergeCells>
  <conditionalFormatting sqref="B36">
    <cfRule type="duplicateValues" dxfId="73" priority="103" stopIfTrue="1"/>
    <cfRule type="duplicateValues" dxfId="72" priority="104" stopIfTrue="1"/>
  </conditionalFormatting>
  <conditionalFormatting sqref="B39">
    <cfRule type="duplicateValues" dxfId="71" priority="81" stopIfTrue="1"/>
    <cfRule type="duplicateValues" dxfId="70" priority="82" stopIfTrue="1"/>
  </conditionalFormatting>
  <conditionalFormatting sqref="B38">
    <cfRule type="duplicateValues" dxfId="69" priority="77" stopIfTrue="1"/>
    <cfRule type="duplicateValues" dxfId="68" priority="78" stopIfTrue="1"/>
  </conditionalFormatting>
  <conditionalFormatting sqref="B35:B37 B9:B11 B40:B53">
    <cfRule type="duplicateValues" dxfId="67" priority="75" stopIfTrue="1"/>
    <cfRule type="duplicateValues" dxfId="66" priority="76" stopIfTrue="1"/>
  </conditionalFormatting>
  <conditionalFormatting sqref="B54:B62">
    <cfRule type="duplicateValues" dxfId="65" priority="147" stopIfTrue="1"/>
    <cfRule type="duplicateValues" dxfId="64" priority="148" stopIfTrue="1"/>
  </conditionalFormatting>
  <conditionalFormatting sqref="B15">
    <cfRule type="duplicateValues" dxfId="63" priority="53" stopIfTrue="1"/>
    <cfRule type="duplicateValues" dxfId="62" priority="54" stopIfTrue="1"/>
  </conditionalFormatting>
  <conditionalFormatting sqref="B15">
    <cfRule type="duplicateValues" dxfId="61" priority="55" stopIfTrue="1"/>
    <cfRule type="duplicateValues" dxfId="60" priority="56" stopIfTrue="1"/>
  </conditionalFormatting>
  <conditionalFormatting sqref="B16:B34 B12:B14">
    <cfRule type="duplicateValues" dxfId="59" priority="277" stopIfTrue="1"/>
    <cfRule type="duplicateValues" dxfId="58" priority="278" stopIfTrue="1"/>
  </conditionalFormatting>
  <conditionalFormatting sqref="B4:B5 B16:B35 B8:B14 B37:B62">
    <cfRule type="duplicateValues" dxfId="57" priority="283" stopIfTrue="1"/>
    <cfRule type="duplicateValues" dxfId="56" priority="284" stopIfTrue="1"/>
  </conditionalFormatting>
  <conditionalFormatting sqref="B63">
    <cfRule type="duplicateValues" dxfId="55" priority="285" stopIfTrue="1"/>
    <cfRule type="duplicateValues" dxfId="54" priority="286" stopIfTrue="1"/>
  </conditionalFormatting>
  <conditionalFormatting sqref="B37">
    <cfRule type="duplicateValues" dxfId="53" priority="51" stopIfTrue="1"/>
    <cfRule type="duplicateValues" dxfId="52" priority="52" stopIfTrue="1"/>
  </conditionalFormatting>
  <conditionalFormatting sqref="B42">
    <cfRule type="duplicateValues" dxfId="51" priority="49" stopIfTrue="1"/>
    <cfRule type="duplicateValues" dxfId="50" priority="50" stopIfTrue="1"/>
  </conditionalFormatting>
  <conditionalFormatting sqref="B44">
    <cfRule type="duplicateValues" dxfId="49" priority="47" stopIfTrue="1"/>
    <cfRule type="duplicateValues" dxfId="48" priority="48" stopIfTrue="1"/>
  </conditionalFormatting>
  <conditionalFormatting sqref="B46">
    <cfRule type="duplicateValues" dxfId="47" priority="45" stopIfTrue="1"/>
    <cfRule type="duplicateValues" dxfId="46" priority="46" stopIfTrue="1"/>
  </conditionalFormatting>
  <conditionalFormatting sqref="B47">
    <cfRule type="duplicateValues" dxfId="45" priority="43" stopIfTrue="1"/>
    <cfRule type="duplicateValues" dxfId="44" priority="44" stopIfTrue="1"/>
  </conditionalFormatting>
  <conditionalFormatting sqref="B48">
    <cfRule type="duplicateValues" dxfId="43" priority="41" stopIfTrue="1"/>
    <cfRule type="duplicateValues" dxfId="42" priority="42" stopIfTrue="1"/>
  </conditionalFormatting>
  <conditionalFormatting sqref="B49">
    <cfRule type="duplicateValues" dxfId="41" priority="39" stopIfTrue="1"/>
    <cfRule type="duplicateValues" dxfId="40" priority="40" stopIfTrue="1"/>
  </conditionalFormatting>
  <conditionalFormatting sqref="B50">
    <cfRule type="duplicateValues" dxfId="39" priority="37" stopIfTrue="1"/>
    <cfRule type="duplicateValues" dxfId="38" priority="38" stopIfTrue="1"/>
  </conditionalFormatting>
  <conditionalFormatting sqref="B51">
    <cfRule type="duplicateValues" dxfId="37" priority="35" stopIfTrue="1"/>
    <cfRule type="duplicateValues" dxfId="36" priority="36" stopIfTrue="1"/>
  </conditionalFormatting>
  <conditionalFormatting sqref="B52">
    <cfRule type="duplicateValues" dxfId="35" priority="33" stopIfTrue="1"/>
    <cfRule type="duplicateValues" dxfId="34" priority="34" stopIfTrue="1"/>
  </conditionalFormatting>
  <conditionalFormatting sqref="B53">
    <cfRule type="duplicateValues" dxfId="33" priority="31" stopIfTrue="1"/>
    <cfRule type="duplicateValues" dxfId="32" priority="32" stopIfTrue="1"/>
  </conditionalFormatting>
  <conditionalFormatting sqref="B54">
    <cfRule type="duplicateValues" dxfId="31" priority="29" stopIfTrue="1"/>
    <cfRule type="duplicateValues" dxfId="30" priority="30" stopIfTrue="1"/>
  </conditionalFormatting>
  <conditionalFormatting sqref="B54">
    <cfRule type="duplicateValues" dxfId="29" priority="27" stopIfTrue="1"/>
    <cfRule type="duplicateValues" dxfId="28" priority="28" stopIfTrue="1"/>
  </conditionalFormatting>
  <conditionalFormatting sqref="B55">
    <cfRule type="duplicateValues" dxfId="27" priority="25" stopIfTrue="1"/>
    <cfRule type="duplicateValues" dxfId="26" priority="26" stopIfTrue="1"/>
  </conditionalFormatting>
  <conditionalFormatting sqref="B55">
    <cfRule type="duplicateValues" dxfId="25" priority="23" stopIfTrue="1"/>
    <cfRule type="duplicateValues" dxfId="24" priority="24" stopIfTrue="1"/>
  </conditionalFormatting>
  <conditionalFormatting sqref="B56">
    <cfRule type="duplicateValues" dxfId="23" priority="21" stopIfTrue="1"/>
    <cfRule type="duplicateValues" dxfId="22" priority="22" stopIfTrue="1"/>
  </conditionalFormatting>
  <conditionalFormatting sqref="B56">
    <cfRule type="duplicateValues" dxfId="21" priority="19" stopIfTrue="1"/>
    <cfRule type="duplicateValues" dxfId="20" priority="20" stopIfTrue="1"/>
  </conditionalFormatting>
  <conditionalFormatting sqref="B58">
    <cfRule type="duplicateValues" dxfId="19" priority="17" stopIfTrue="1"/>
    <cfRule type="duplicateValues" dxfId="18" priority="18" stopIfTrue="1"/>
  </conditionalFormatting>
  <conditionalFormatting sqref="B58">
    <cfRule type="duplicateValues" dxfId="17" priority="15" stopIfTrue="1"/>
    <cfRule type="duplicateValues" dxfId="16" priority="16" stopIfTrue="1"/>
  </conditionalFormatting>
  <conditionalFormatting sqref="B60">
    <cfRule type="duplicateValues" dxfId="15" priority="13" stopIfTrue="1"/>
    <cfRule type="duplicateValues" dxfId="14" priority="14" stopIfTrue="1"/>
  </conditionalFormatting>
  <conditionalFormatting sqref="B60">
    <cfRule type="duplicateValues" dxfId="13" priority="11" stopIfTrue="1"/>
    <cfRule type="duplicateValues" dxfId="12" priority="12" stopIfTrue="1"/>
  </conditionalFormatting>
  <conditionalFormatting sqref="B61">
    <cfRule type="duplicateValues" dxfId="11" priority="9" stopIfTrue="1"/>
    <cfRule type="duplicateValues" dxfId="10" priority="10" stopIfTrue="1"/>
  </conditionalFormatting>
  <conditionalFormatting sqref="B61">
    <cfRule type="duplicateValues" dxfId="9" priority="7" stopIfTrue="1"/>
    <cfRule type="duplicateValues" dxfId="8" priority="8" stopIfTrue="1"/>
  </conditionalFormatting>
  <conditionalFormatting sqref="B62">
    <cfRule type="duplicateValues" dxfId="7" priority="5" stopIfTrue="1"/>
    <cfRule type="duplicateValues" dxfId="6" priority="6" stopIfTrue="1"/>
  </conditionalFormatting>
  <conditionalFormatting sqref="B62">
    <cfRule type="duplicateValues" dxfId="5" priority="3" stopIfTrue="1"/>
    <cfRule type="duplicateValues" dxfId="4" priority="4" stopIfTrue="1"/>
  </conditionalFormatting>
  <conditionalFormatting sqref="B51">
    <cfRule type="duplicateValues" dxfId="3" priority="1" stopIfTrue="1"/>
    <cfRule type="duplicateValues" dxfId="2" priority="2" stopIfTrue="1"/>
  </conditionalFormatting>
  <conditionalFormatting sqref="B64:B76">
    <cfRule type="duplicateValues" dxfId="1" priority="287" stopIfTrue="1"/>
    <cfRule type="duplicateValues" dxfId="0" priority="288" stopIfTrue="1"/>
  </conditionalFormatting>
  <printOptions horizontalCentered="1"/>
  <pageMargins left="0.82677165354330717" right="0.27559055118110237" top="0.78740157480314965" bottom="0.23622047244094491" header="0.31496062992125984" footer="0.19685039370078741"/>
  <pageSetup paperSize="9" scale="9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8"/>
  <sheetViews>
    <sheetView workbookViewId="0">
      <selection activeCell="I18" sqref="I18"/>
    </sheetView>
  </sheetViews>
  <sheetFormatPr defaultRowHeight="15.75"/>
  <cols>
    <col min="1" max="1" width="4.75" style="123" customWidth="1"/>
    <col min="2" max="2" width="45.25" style="123" customWidth="1"/>
    <col min="3" max="3" width="10.25" style="123" customWidth="1"/>
    <col min="4" max="4" width="33.5" style="124" customWidth="1"/>
    <col min="5" max="5" width="9" style="123"/>
    <col min="6" max="6" width="12" style="123" customWidth="1"/>
    <col min="7" max="256" width="9" style="123"/>
    <col min="257" max="257" width="4.875" style="123" customWidth="1"/>
    <col min="258" max="258" width="60" style="123" customWidth="1"/>
    <col min="259" max="259" width="12.25" style="123" customWidth="1"/>
    <col min="260" max="260" width="24.625" style="123" customWidth="1"/>
    <col min="261" max="261" width="9" style="123"/>
    <col min="262" max="262" width="12" style="123" customWidth="1"/>
    <col min="263" max="512" width="9" style="123"/>
    <col min="513" max="513" width="4.875" style="123" customWidth="1"/>
    <col min="514" max="514" width="60" style="123" customWidth="1"/>
    <col min="515" max="515" width="12.25" style="123" customWidth="1"/>
    <col min="516" max="516" width="24.625" style="123" customWidth="1"/>
    <col min="517" max="517" width="9" style="123"/>
    <col min="518" max="518" width="12" style="123" customWidth="1"/>
    <col min="519" max="768" width="9" style="123"/>
    <col min="769" max="769" width="4.875" style="123" customWidth="1"/>
    <col min="770" max="770" width="60" style="123" customWidth="1"/>
    <col min="771" max="771" width="12.25" style="123" customWidth="1"/>
    <col min="772" max="772" width="24.625" style="123" customWidth="1"/>
    <col min="773" max="773" width="9" style="123"/>
    <col min="774" max="774" width="12" style="123" customWidth="1"/>
    <col min="775" max="1024" width="9" style="123"/>
    <col min="1025" max="1025" width="4.875" style="123" customWidth="1"/>
    <col min="1026" max="1026" width="60" style="123" customWidth="1"/>
    <col min="1027" max="1027" width="12.25" style="123" customWidth="1"/>
    <col min="1028" max="1028" width="24.625" style="123" customWidth="1"/>
    <col min="1029" max="1029" width="9" style="123"/>
    <col min="1030" max="1030" width="12" style="123" customWidth="1"/>
    <col min="1031" max="1280" width="9" style="123"/>
    <col min="1281" max="1281" width="4.875" style="123" customWidth="1"/>
    <col min="1282" max="1282" width="60" style="123" customWidth="1"/>
    <col min="1283" max="1283" width="12.25" style="123" customWidth="1"/>
    <col min="1284" max="1284" width="24.625" style="123" customWidth="1"/>
    <col min="1285" max="1285" width="9" style="123"/>
    <col min="1286" max="1286" width="12" style="123" customWidth="1"/>
    <col min="1287" max="1536" width="9" style="123"/>
    <col min="1537" max="1537" width="4.875" style="123" customWidth="1"/>
    <col min="1538" max="1538" width="60" style="123" customWidth="1"/>
    <col min="1539" max="1539" width="12.25" style="123" customWidth="1"/>
    <col min="1540" max="1540" width="24.625" style="123" customWidth="1"/>
    <col min="1541" max="1541" width="9" style="123"/>
    <col min="1542" max="1542" width="12" style="123" customWidth="1"/>
    <col min="1543" max="1792" width="9" style="123"/>
    <col min="1793" max="1793" width="4.875" style="123" customWidth="1"/>
    <col min="1794" max="1794" width="60" style="123" customWidth="1"/>
    <col min="1795" max="1795" width="12.25" style="123" customWidth="1"/>
    <col min="1796" max="1796" width="24.625" style="123" customWidth="1"/>
    <col min="1797" max="1797" width="9" style="123"/>
    <col min="1798" max="1798" width="12" style="123" customWidth="1"/>
    <col min="1799" max="2048" width="9" style="123"/>
    <col min="2049" max="2049" width="4.875" style="123" customWidth="1"/>
    <col min="2050" max="2050" width="60" style="123" customWidth="1"/>
    <col min="2051" max="2051" width="12.25" style="123" customWidth="1"/>
    <col min="2052" max="2052" width="24.625" style="123" customWidth="1"/>
    <col min="2053" max="2053" width="9" style="123"/>
    <col min="2054" max="2054" width="12" style="123" customWidth="1"/>
    <col min="2055" max="2304" width="9" style="123"/>
    <col min="2305" max="2305" width="4.875" style="123" customWidth="1"/>
    <col min="2306" max="2306" width="60" style="123" customWidth="1"/>
    <col min="2307" max="2307" width="12.25" style="123" customWidth="1"/>
    <col min="2308" max="2308" width="24.625" style="123" customWidth="1"/>
    <col min="2309" max="2309" width="9" style="123"/>
    <col min="2310" max="2310" width="12" style="123" customWidth="1"/>
    <col min="2311" max="2560" width="9" style="123"/>
    <col min="2561" max="2561" width="4.875" style="123" customWidth="1"/>
    <col min="2562" max="2562" width="60" style="123" customWidth="1"/>
    <col min="2563" max="2563" width="12.25" style="123" customWidth="1"/>
    <col min="2564" max="2564" width="24.625" style="123" customWidth="1"/>
    <col min="2565" max="2565" width="9" style="123"/>
    <col min="2566" max="2566" width="12" style="123" customWidth="1"/>
    <col min="2567" max="2816" width="9" style="123"/>
    <col min="2817" max="2817" width="4.875" style="123" customWidth="1"/>
    <col min="2818" max="2818" width="60" style="123" customWidth="1"/>
    <col min="2819" max="2819" width="12.25" style="123" customWidth="1"/>
    <col min="2820" max="2820" width="24.625" style="123" customWidth="1"/>
    <col min="2821" max="2821" width="9" style="123"/>
    <col min="2822" max="2822" width="12" style="123" customWidth="1"/>
    <col min="2823" max="3072" width="9" style="123"/>
    <col min="3073" max="3073" width="4.875" style="123" customWidth="1"/>
    <col min="3074" max="3074" width="60" style="123" customWidth="1"/>
    <col min="3075" max="3075" width="12.25" style="123" customWidth="1"/>
    <col min="3076" max="3076" width="24.625" style="123" customWidth="1"/>
    <col min="3077" max="3077" width="9" style="123"/>
    <col min="3078" max="3078" width="12" style="123" customWidth="1"/>
    <col min="3079" max="3328" width="9" style="123"/>
    <col min="3329" max="3329" width="4.875" style="123" customWidth="1"/>
    <col min="3330" max="3330" width="60" style="123" customWidth="1"/>
    <col min="3331" max="3331" width="12.25" style="123" customWidth="1"/>
    <col min="3332" max="3332" width="24.625" style="123" customWidth="1"/>
    <col min="3333" max="3333" width="9" style="123"/>
    <col min="3334" max="3334" width="12" style="123" customWidth="1"/>
    <col min="3335" max="3584" width="9" style="123"/>
    <col min="3585" max="3585" width="4.875" style="123" customWidth="1"/>
    <col min="3586" max="3586" width="60" style="123" customWidth="1"/>
    <col min="3587" max="3587" width="12.25" style="123" customWidth="1"/>
    <col min="3588" max="3588" width="24.625" style="123" customWidth="1"/>
    <col min="3589" max="3589" width="9" style="123"/>
    <col min="3590" max="3590" width="12" style="123" customWidth="1"/>
    <col min="3591" max="3840" width="9" style="123"/>
    <col min="3841" max="3841" width="4.875" style="123" customWidth="1"/>
    <col min="3842" max="3842" width="60" style="123" customWidth="1"/>
    <col min="3843" max="3843" width="12.25" style="123" customWidth="1"/>
    <col min="3844" max="3844" width="24.625" style="123" customWidth="1"/>
    <col min="3845" max="3845" width="9" style="123"/>
    <col min="3846" max="3846" width="12" style="123" customWidth="1"/>
    <col min="3847" max="4096" width="9" style="123"/>
    <col min="4097" max="4097" width="4.875" style="123" customWidth="1"/>
    <col min="4098" max="4098" width="60" style="123" customWidth="1"/>
    <col min="4099" max="4099" width="12.25" style="123" customWidth="1"/>
    <col min="4100" max="4100" width="24.625" style="123" customWidth="1"/>
    <col min="4101" max="4101" width="9" style="123"/>
    <col min="4102" max="4102" width="12" style="123" customWidth="1"/>
    <col min="4103" max="4352" width="9" style="123"/>
    <col min="4353" max="4353" width="4.875" style="123" customWidth="1"/>
    <col min="4354" max="4354" width="60" style="123" customWidth="1"/>
    <col min="4355" max="4355" width="12.25" style="123" customWidth="1"/>
    <col min="4356" max="4356" width="24.625" style="123" customWidth="1"/>
    <col min="4357" max="4357" width="9" style="123"/>
    <col min="4358" max="4358" width="12" style="123" customWidth="1"/>
    <col min="4359" max="4608" width="9" style="123"/>
    <col min="4609" max="4609" width="4.875" style="123" customWidth="1"/>
    <col min="4610" max="4610" width="60" style="123" customWidth="1"/>
    <col min="4611" max="4611" width="12.25" style="123" customWidth="1"/>
    <col min="4612" max="4612" width="24.625" style="123" customWidth="1"/>
    <col min="4613" max="4613" width="9" style="123"/>
    <col min="4614" max="4614" width="12" style="123" customWidth="1"/>
    <col min="4615" max="4864" width="9" style="123"/>
    <col min="4865" max="4865" width="4.875" style="123" customWidth="1"/>
    <col min="4866" max="4866" width="60" style="123" customWidth="1"/>
    <col min="4867" max="4867" width="12.25" style="123" customWidth="1"/>
    <col min="4868" max="4868" width="24.625" style="123" customWidth="1"/>
    <col min="4869" max="4869" width="9" style="123"/>
    <col min="4870" max="4870" width="12" style="123" customWidth="1"/>
    <col min="4871" max="5120" width="9" style="123"/>
    <col min="5121" max="5121" width="4.875" style="123" customWidth="1"/>
    <col min="5122" max="5122" width="60" style="123" customWidth="1"/>
    <col min="5123" max="5123" width="12.25" style="123" customWidth="1"/>
    <col min="5124" max="5124" width="24.625" style="123" customWidth="1"/>
    <col min="5125" max="5125" width="9" style="123"/>
    <col min="5126" max="5126" width="12" style="123" customWidth="1"/>
    <col min="5127" max="5376" width="9" style="123"/>
    <col min="5377" max="5377" width="4.875" style="123" customWidth="1"/>
    <col min="5378" max="5378" width="60" style="123" customWidth="1"/>
    <col min="5379" max="5379" width="12.25" style="123" customWidth="1"/>
    <col min="5380" max="5380" width="24.625" style="123" customWidth="1"/>
    <col min="5381" max="5381" width="9" style="123"/>
    <col min="5382" max="5382" width="12" style="123" customWidth="1"/>
    <col min="5383" max="5632" width="9" style="123"/>
    <col min="5633" max="5633" width="4.875" style="123" customWidth="1"/>
    <col min="5634" max="5634" width="60" style="123" customWidth="1"/>
    <col min="5635" max="5635" width="12.25" style="123" customWidth="1"/>
    <col min="5636" max="5636" width="24.625" style="123" customWidth="1"/>
    <col min="5637" max="5637" width="9" style="123"/>
    <col min="5638" max="5638" width="12" style="123" customWidth="1"/>
    <col min="5639" max="5888" width="9" style="123"/>
    <col min="5889" max="5889" width="4.875" style="123" customWidth="1"/>
    <col min="5890" max="5890" width="60" style="123" customWidth="1"/>
    <col min="5891" max="5891" width="12.25" style="123" customWidth="1"/>
    <col min="5892" max="5892" width="24.625" style="123" customWidth="1"/>
    <col min="5893" max="5893" width="9" style="123"/>
    <col min="5894" max="5894" width="12" style="123" customWidth="1"/>
    <col min="5895" max="6144" width="9" style="123"/>
    <col min="6145" max="6145" width="4.875" style="123" customWidth="1"/>
    <col min="6146" max="6146" width="60" style="123" customWidth="1"/>
    <col min="6147" max="6147" width="12.25" style="123" customWidth="1"/>
    <col min="6148" max="6148" width="24.625" style="123" customWidth="1"/>
    <col min="6149" max="6149" width="9" style="123"/>
    <col min="6150" max="6150" width="12" style="123" customWidth="1"/>
    <col min="6151" max="6400" width="9" style="123"/>
    <col min="6401" max="6401" width="4.875" style="123" customWidth="1"/>
    <col min="6402" max="6402" width="60" style="123" customWidth="1"/>
    <col min="6403" max="6403" width="12.25" style="123" customWidth="1"/>
    <col min="6404" max="6404" width="24.625" style="123" customWidth="1"/>
    <col min="6405" max="6405" width="9" style="123"/>
    <col min="6406" max="6406" width="12" style="123" customWidth="1"/>
    <col min="6407" max="6656" width="9" style="123"/>
    <col min="6657" max="6657" width="4.875" style="123" customWidth="1"/>
    <col min="6658" max="6658" width="60" style="123" customWidth="1"/>
    <col min="6659" max="6659" width="12.25" style="123" customWidth="1"/>
    <col min="6660" max="6660" width="24.625" style="123" customWidth="1"/>
    <col min="6661" max="6661" width="9" style="123"/>
    <col min="6662" max="6662" width="12" style="123" customWidth="1"/>
    <col min="6663" max="6912" width="9" style="123"/>
    <col min="6913" max="6913" width="4.875" style="123" customWidth="1"/>
    <col min="6914" max="6914" width="60" style="123" customWidth="1"/>
    <col min="6915" max="6915" width="12.25" style="123" customWidth="1"/>
    <col min="6916" max="6916" width="24.625" style="123" customWidth="1"/>
    <col min="6917" max="6917" width="9" style="123"/>
    <col min="6918" max="6918" width="12" style="123" customWidth="1"/>
    <col min="6919" max="7168" width="9" style="123"/>
    <col min="7169" max="7169" width="4.875" style="123" customWidth="1"/>
    <col min="7170" max="7170" width="60" style="123" customWidth="1"/>
    <col min="7171" max="7171" width="12.25" style="123" customWidth="1"/>
    <col min="7172" max="7172" width="24.625" style="123" customWidth="1"/>
    <col min="7173" max="7173" width="9" style="123"/>
    <col min="7174" max="7174" width="12" style="123" customWidth="1"/>
    <col min="7175" max="7424" width="9" style="123"/>
    <col min="7425" max="7425" width="4.875" style="123" customWidth="1"/>
    <col min="7426" max="7426" width="60" style="123" customWidth="1"/>
    <col min="7427" max="7427" width="12.25" style="123" customWidth="1"/>
    <col min="7428" max="7428" width="24.625" style="123" customWidth="1"/>
    <col min="7429" max="7429" width="9" style="123"/>
    <col min="7430" max="7430" width="12" style="123" customWidth="1"/>
    <col min="7431" max="7680" width="9" style="123"/>
    <col min="7681" max="7681" width="4.875" style="123" customWidth="1"/>
    <col min="7682" max="7682" width="60" style="123" customWidth="1"/>
    <col min="7683" max="7683" width="12.25" style="123" customWidth="1"/>
    <col min="7684" max="7684" width="24.625" style="123" customWidth="1"/>
    <col min="7685" max="7685" width="9" style="123"/>
    <col min="7686" max="7686" width="12" style="123" customWidth="1"/>
    <col min="7687" max="7936" width="9" style="123"/>
    <col min="7937" max="7937" width="4.875" style="123" customWidth="1"/>
    <col min="7938" max="7938" width="60" style="123" customWidth="1"/>
    <col min="7939" max="7939" width="12.25" style="123" customWidth="1"/>
    <col min="7940" max="7940" width="24.625" style="123" customWidth="1"/>
    <col min="7941" max="7941" width="9" style="123"/>
    <col min="7942" max="7942" width="12" style="123" customWidth="1"/>
    <col min="7943" max="8192" width="9" style="123"/>
    <col min="8193" max="8193" width="4.875" style="123" customWidth="1"/>
    <col min="8194" max="8194" width="60" style="123" customWidth="1"/>
    <col min="8195" max="8195" width="12.25" style="123" customWidth="1"/>
    <col min="8196" max="8196" width="24.625" style="123" customWidth="1"/>
    <col min="8197" max="8197" width="9" style="123"/>
    <col min="8198" max="8198" width="12" style="123" customWidth="1"/>
    <col min="8199" max="8448" width="9" style="123"/>
    <col min="8449" max="8449" width="4.875" style="123" customWidth="1"/>
    <col min="8450" max="8450" width="60" style="123" customWidth="1"/>
    <col min="8451" max="8451" width="12.25" style="123" customWidth="1"/>
    <col min="8452" max="8452" width="24.625" style="123" customWidth="1"/>
    <col min="8453" max="8453" width="9" style="123"/>
    <col min="8454" max="8454" width="12" style="123" customWidth="1"/>
    <col min="8455" max="8704" width="9" style="123"/>
    <col min="8705" max="8705" width="4.875" style="123" customWidth="1"/>
    <col min="8706" max="8706" width="60" style="123" customWidth="1"/>
    <col min="8707" max="8707" width="12.25" style="123" customWidth="1"/>
    <col min="8708" max="8708" width="24.625" style="123" customWidth="1"/>
    <col min="8709" max="8709" width="9" style="123"/>
    <col min="8710" max="8710" width="12" style="123" customWidth="1"/>
    <col min="8711" max="8960" width="9" style="123"/>
    <col min="8961" max="8961" width="4.875" style="123" customWidth="1"/>
    <col min="8962" max="8962" width="60" style="123" customWidth="1"/>
    <col min="8963" max="8963" width="12.25" style="123" customWidth="1"/>
    <col min="8964" max="8964" width="24.625" style="123" customWidth="1"/>
    <col min="8965" max="8965" width="9" style="123"/>
    <col min="8966" max="8966" width="12" style="123" customWidth="1"/>
    <col min="8967" max="9216" width="9" style="123"/>
    <col min="9217" max="9217" width="4.875" style="123" customWidth="1"/>
    <col min="9218" max="9218" width="60" style="123" customWidth="1"/>
    <col min="9219" max="9219" width="12.25" style="123" customWidth="1"/>
    <col min="9220" max="9220" width="24.625" style="123" customWidth="1"/>
    <col min="9221" max="9221" width="9" style="123"/>
    <col min="9222" max="9222" width="12" style="123" customWidth="1"/>
    <col min="9223" max="9472" width="9" style="123"/>
    <col min="9473" max="9473" width="4.875" style="123" customWidth="1"/>
    <col min="9474" max="9474" width="60" style="123" customWidth="1"/>
    <col min="9475" max="9475" width="12.25" style="123" customWidth="1"/>
    <col min="9476" max="9476" width="24.625" style="123" customWidth="1"/>
    <col min="9477" max="9477" width="9" style="123"/>
    <col min="9478" max="9478" width="12" style="123" customWidth="1"/>
    <col min="9479" max="9728" width="9" style="123"/>
    <col min="9729" max="9729" width="4.875" style="123" customWidth="1"/>
    <col min="9730" max="9730" width="60" style="123" customWidth="1"/>
    <col min="9731" max="9731" width="12.25" style="123" customWidth="1"/>
    <col min="9732" max="9732" width="24.625" style="123" customWidth="1"/>
    <col min="9733" max="9733" width="9" style="123"/>
    <col min="9734" max="9734" width="12" style="123" customWidth="1"/>
    <col min="9735" max="9984" width="9" style="123"/>
    <col min="9985" max="9985" width="4.875" style="123" customWidth="1"/>
    <col min="9986" max="9986" width="60" style="123" customWidth="1"/>
    <col min="9987" max="9987" width="12.25" style="123" customWidth="1"/>
    <col min="9988" max="9988" width="24.625" style="123" customWidth="1"/>
    <col min="9989" max="9989" width="9" style="123"/>
    <col min="9990" max="9990" width="12" style="123" customWidth="1"/>
    <col min="9991" max="10240" width="9" style="123"/>
    <col min="10241" max="10241" width="4.875" style="123" customWidth="1"/>
    <col min="10242" max="10242" width="60" style="123" customWidth="1"/>
    <col min="10243" max="10243" width="12.25" style="123" customWidth="1"/>
    <col min="10244" max="10244" width="24.625" style="123" customWidth="1"/>
    <col min="10245" max="10245" width="9" style="123"/>
    <col min="10246" max="10246" width="12" style="123" customWidth="1"/>
    <col min="10247" max="10496" width="9" style="123"/>
    <col min="10497" max="10497" width="4.875" style="123" customWidth="1"/>
    <col min="10498" max="10498" width="60" style="123" customWidth="1"/>
    <col min="10499" max="10499" width="12.25" style="123" customWidth="1"/>
    <col min="10500" max="10500" width="24.625" style="123" customWidth="1"/>
    <col min="10501" max="10501" width="9" style="123"/>
    <col min="10502" max="10502" width="12" style="123" customWidth="1"/>
    <col min="10503" max="10752" width="9" style="123"/>
    <col min="10753" max="10753" width="4.875" style="123" customWidth="1"/>
    <col min="10754" max="10754" width="60" style="123" customWidth="1"/>
    <col min="10755" max="10755" width="12.25" style="123" customWidth="1"/>
    <col min="10756" max="10756" width="24.625" style="123" customWidth="1"/>
    <col min="10757" max="10757" width="9" style="123"/>
    <col min="10758" max="10758" width="12" style="123" customWidth="1"/>
    <col min="10759" max="11008" width="9" style="123"/>
    <col min="11009" max="11009" width="4.875" style="123" customWidth="1"/>
    <col min="11010" max="11010" width="60" style="123" customWidth="1"/>
    <col min="11011" max="11011" width="12.25" style="123" customWidth="1"/>
    <col min="11012" max="11012" width="24.625" style="123" customWidth="1"/>
    <col min="11013" max="11013" width="9" style="123"/>
    <col min="11014" max="11014" width="12" style="123" customWidth="1"/>
    <col min="11015" max="11264" width="9" style="123"/>
    <col min="11265" max="11265" width="4.875" style="123" customWidth="1"/>
    <col min="11266" max="11266" width="60" style="123" customWidth="1"/>
    <col min="11267" max="11267" width="12.25" style="123" customWidth="1"/>
    <col min="11268" max="11268" width="24.625" style="123" customWidth="1"/>
    <col min="11269" max="11269" width="9" style="123"/>
    <col min="11270" max="11270" width="12" style="123" customWidth="1"/>
    <col min="11271" max="11520" width="9" style="123"/>
    <col min="11521" max="11521" width="4.875" style="123" customWidth="1"/>
    <col min="11522" max="11522" width="60" style="123" customWidth="1"/>
    <col min="11523" max="11523" width="12.25" style="123" customWidth="1"/>
    <col min="11524" max="11524" width="24.625" style="123" customWidth="1"/>
    <col min="11525" max="11525" width="9" style="123"/>
    <col min="11526" max="11526" width="12" style="123" customWidth="1"/>
    <col min="11527" max="11776" width="9" style="123"/>
    <col min="11777" max="11777" width="4.875" style="123" customWidth="1"/>
    <col min="11778" max="11778" width="60" style="123" customWidth="1"/>
    <col min="11779" max="11779" width="12.25" style="123" customWidth="1"/>
    <col min="11780" max="11780" width="24.625" style="123" customWidth="1"/>
    <col min="11781" max="11781" width="9" style="123"/>
    <col min="11782" max="11782" width="12" style="123" customWidth="1"/>
    <col min="11783" max="12032" width="9" style="123"/>
    <col min="12033" max="12033" width="4.875" style="123" customWidth="1"/>
    <col min="12034" max="12034" width="60" style="123" customWidth="1"/>
    <col min="12035" max="12035" width="12.25" style="123" customWidth="1"/>
    <col min="12036" max="12036" width="24.625" style="123" customWidth="1"/>
    <col min="12037" max="12037" width="9" style="123"/>
    <col min="12038" max="12038" width="12" style="123" customWidth="1"/>
    <col min="12039" max="12288" width="9" style="123"/>
    <col min="12289" max="12289" width="4.875" style="123" customWidth="1"/>
    <col min="12290" max="12290" width="60" style="123" customWidth="1"/>
    <col min="12291" max="12291" width="12.25" style="123" customWidth="1"/>
    <col min="12292" max="12292" width="24.625" style="123" customWidth="1"/>
    <col min="12293" max="12293" width="9" style="123"/>
    <col min="12294" max="12294" width="12" style="123" customWidth="1"/>
    <col min="12295" max="12544" width="9" style="123"/>
    <col min="12545" max="12545" width="4.875" style="123" customWidth="1"/>
    <col min="12546" max="12546" width="60" style="123" customWidth="1"/>
    <col min="12547" max="12547" width="12.25" style="123" customWidth="1"/>
    <col min="12548" max="12548" width="24.625" style="123" customWidth="1"/>
    <col min="12549" max="12549" width="9" style="123"/>
    <col min="12550" max="12550" width="12" style="123" customWidth="1"/>
    <col min="12551" max="12800" width="9" style="123"/>
    <col min="12801" max="12801" width="4.875" style="123" customWidth="1"/>
    <col min="12802" max="12802" width="60" style="123" customWidth="1"/>
    <col min="12803" max="12803" width="12.25" style="123" customWidth="1"/>
    <col min="12804" max="12804" width="24.625" style="123" customWidth="1"/>
    <col min="12805" max="12805" width="9" style="123"/>
    <col min="12806" max="12806" width="12" style="123" customWidth="1"/>
    <col min="12807" max="13056" width="9" style="123"/>
    <col min="13057" max="13057" width="4.875" style="123" customWidth="1"/>
    <col min="13058" max="13058" width="60" style="123" customWidth="1"/>
    <col min="13059" max="13059" width="12.25" style="123" customWidth="1"/>
    <col min="13060" max="13060" width="24.625" style="123" customWidth="1"/>
    <col min="13061" max="13061" width="9" style="123"/>
    <col min="13062" max="13062" width="12" style="123" customWidth="1"/>
    <col min="13063" max="13312" width="9" style="123"/>
    <col min="13313" max="13313" width="4.875" style="123" customWidth="1"/>
    <col min="13314" max="13314" width="60" style="123" customWidth="1"/>
    <col min="13315" max="13315" width="12.25" style="123" customWidth="1"/>
    <col min="13316" max="13316" width="24.625" style="123" customWidth="1"/>
    <col min="13317" max="13317" width="9" style="123"/>
    <col min="13318" max="13318" width="12" style="123" customWidth="1"/>
    <col min="13319" max="13568" width="9" style="123"/>
    <col min="13569" max="13569" width="4.875" style="123" customWidth="1"/>
    <col min="13570" max="13570" width="60" style="123" customWidth="1"/>
    <col min="13571" max="13571" width="12.25" style="123" customWidth="1"/>
    <col min="13572" max="13572" width="24.625" style="123" customWidth="1"/>
    <col min="13573" max="13573" width="9" style="123"/>
    <col min="13574" max="13574" width="12" style="123" customWidth="1"/>
    <col min="13575" max="13824" width="9" style="123"/>
    <col min="13825" max="13825" width="4.875" style="123" customWidth="1"/>
    <col min="13826" max="13826" width="60" style="123" customWidth="1"/>
    <col min="13827" max="13827" width="12.25" style="123" customWidth="1"/>
    <col min="13828" max="13828" width="24.625" style="123" customWidth="1"/>
    <col min="13829" max="13829" width="9" style="123"/>
    <col min="13830" max="13830" width="12" style="123" customWidth="1"/>
    <col min="13831" max="14080" width="9" style="123"/>
    <col min="14081" max="14081" width="4.875" style="123" customWidth="1"/>
    <col min="14082" max="14082" width="60" style="123" customWidth="1"/>
    <col min="14083" max="14083" width="12.25" style="123" customWidth="1"/>
    <col min="14084" max="14084" width="24.625" style="123" customWidth="1"/>
    <col min="14085" max="14085" width="9" style="123"/>
    <col min="14086" max="14086" width="12" style="123" customWidth="1"/>
    <col min="14087" max="14336" width="9" style="123"/>
    <col min="14337" max="14337" width="4.875" style="123" customWidth="1"/>
    <col min="14338" max="14338" width="60" style="123" customWidth="1"/>
    <col min="14339" max="14339" width="12.25" style="123" customWidth="1"/>
    <col min="14340" max="14340" width="24.625" style="123" customWidth="1"/>
    <col min="14341" max="14341" width="9" style="123"/>
    <col min="14342" max="14342" width="12" style="123" customWidth="1"/>
    <col min="14343" max="14592" width="9" style="123"/>
    <col min="14593" max="14593" width="4.875" style="123" customWidth="1"/>
    <col min="14594" max="14594" width="60" style="123" customWidth="1"/>
    <col min="14595" max="14595" width="12.25" style="123" customWidth="1"/>
    <col min="14596" max="14596" width="24.625" style="123" customWidth="1"/>
    <col min="14597" max="14597" width="9" style="123"/>
    <col min="14598" max="14598" width="12" style="123" customWidth="1"/>
    <col min="14599" max="14848" width="9" style="123"/>
    <col min="14849" max="14849" width="4.875" style="123" customWidth="1"/>
    <col min="14850" max="14850" width="60" style="123" customWidth="1"/>
    <col min="14851" max="14851" width="12.25" style="123" customWidth="1"/>
    <col min="14852" max="14852" width="24.625" style="123" customWidth="1"/>
    <col min="14853" max="14853" width="9" style="123"/>
    <col min="14854" max="14854" width="12" style="123" customWidth="1"/>
    <col min="14855" max="15104" width="9" style="123"/>
    <col min="15105" max="15105" width="4.875" style="123" customWidth="1"/>
    <col min="15106" max="15106" width="60" style="123" customWidth="1"/>
    <col min="15107" max="15107" width="12.25" style="123" customWidth="1"/>
    <col min="15108" max="15108" width="24.625" style="123" customWidth="1"/>
    <col min="15109" max="15109" width="9" style="123"/>
    <col min="15110" max="15110" width="12" style="123" customWidth="1"/>
    <col min="15111" max="15360" width="9" style="123"/>
    <col min="15361" max="15361" width="4.875" style="123" customWidth="1"/>
    <col min="15362" max="15362" width="60" style="123" customWidth="1"/>
    <col min="15363" max="15363" width="12.25" style="123" customWidth="1"/>
    <col min="15364" max="15364" width="24.625" style="123" customWidth="1"/>
    <col min="15365" max="15365" width="9" style="123"/>
    <col min="15366" max="15366" width="12" style="123" customWidth="1"/>
    <col min="15367" max="15616" width="9" style="123"/>
    <col min="15617" max="15617" width="4.875" style="123" customWidth="1"/>
    <col min="15618" max="15618" width="60" style="123" customWidth="1"/>
    <col min="15619" max="15619" width="12.25" style="123" customWidth="1"/>
    <col min="15620" max="15620" width="24.625" style="123" customWidth="1"/>
    <col min="15621" max="15621" width="9" style="123"/>
    <col min="15622" max="15622" width="12" style="123" customWidth="1"/>
    <col min="15623" max="15872" width="9" style="123"/>
    <col min="15873" max="15873" width="4.875" style="123" customWidth="1"/>
    <col min="15874" max="15874" width="60" style="123" customWidth="1"/>
    <col min="15875" max="15875" width="12.25" style="123" customWidth="1"/>
    <col min="15876" max="15876" width="24.625" style="123" customWidth="1"/>
    <col min="15877" max="15877" width="9" style="123"/>
    <col min="15878" max="15878" width="12" style="123" customWidth="1"/>
    <col min="15879" max="16128" width="9" style="123"/>
    <col min="16129" max="16129" width="4.875" style="123" customWidth="1"/>
    <col min="16130" max="16130" width="60" style="123" customWidth="1"/>
    <col min="16131" max="16131" width="12.25" style="123" customWidth="1"/>
    <col min="16132" max="16132" width="24.625" style="123" customWidth="1"/>
    <col min="16133" max="16133" width="9" style="123"/>
    <col min="16134" max="16134" width="12" style="123" customWidth="1"/>
    <col min="16135" max="16384" width="9" style="123"/>
  </cols>
  <sheetData>
    <row r="1" spans="1:9" ht="36.75" customHeight="1">
      <c r="A1" s="1126" t="s">
        <v>1757</v>
      </c>
      <c r="B1" s="1126"/>
      <c r="C1" s="1126"/>
      <c r="D1" s="1126"/>
      <c r="E1" s="122"/>
      <c r="F1" s="122"/>
      <c r="G1" s="122"/>
      <c r="H1" s="122"/>
      <c r="I1" s="122"/>
    </row>
    <row r="2" spans="1:9" ht="20.25" customHeight="1">
      <c r="A2" s="1127" t="str">
        <f>'11.Kh.công'!A2:E2</f>
        <v>(Kèm theo Quyết định số       4848     /QĐ-UBND ngày     19     /    12     /2023 của UBND tỉnh)</v>
      </c>
      <c r="B2" s="1127"/>
      <c r="C2" s="1127"/>
      <c r="D2" s="1127"/>
      <c r="E2" s="122"/>
      <c r="F2" s="122"/>
      <c r="G2" s="122"/>
      <c r="H2" s="122"/>
      <c r="I2" s="122"/>
    </row>
    <row r="3" spans="1:9" ht="21.75" customHeight="1">
      <c r="C3" s="1110" t="s">
        <v>0</v>
      </c>
      <c r="D3" s="1110"/>
    </row>
    <row r="4" spans="1:9" ht="35.25" customHeight="1">
      <c r="A4" s="152" t="s">
        <v>54</v>
      </c>
      <c r="B4" s="152" t="s">
        <v>36</v>
      </c>
      <c r="C4" s="152" t="s">
        <v>440</v>
      </c>
      <c r="D4" s="152" t="s">
        <v>2</v>
      </c>
    </row>
    <row r="5" spans="1:9" ht="20.25" customHeight="1">
      <c r="A5" s="248" t="s">
        <v>35</v>
      </c>
      <c r="B5" s="227" t="s">
        <v>246</v>
      </c>
      <c r="C5" s="181">
        <f>C6+C7</f>
        <v>419793.69</v>
      </c>
      <c r="D5" s="249"/>
      <c r="E5" s="163"/>
      <c r="F5" s="163"/>
    </row>
    <row r="6" spans="1:9" s="167" customFormat="1" ht="32.25" customHeight="1">
      <c r="A6" s="129" t="s">
        <v>57</v>
      </c>
      <c r="B6" s="130" t="s">
        <v>247</v>
      </c>
      <c r="C6" s="184">
        <v>108841</v>
      </c>
      <c r="D6" s="129"/>
    </row>
    <row r="7" spans="1:9" s="167" customFormat="1" ht="26.25" customHeight="1">
      <c r="A7" s="129" t="s">
        <v>57</v>
      </c>
      <c r="B7" s="130" t="s">
        <v>248</v>
      </c>
      <c r="C7" s="184">
        <f>C8-C6</f>
        <v>310952.69</v>
      </c>
      <c r="D7" s="129"/>
    </row>
    <row r="8" spans="1:9" ht="22.5" customHeight="1">
      <c r="A8" s="282" t="s">
        <v>41</v>
      </c>
      <c r="B8" s="228" t="s">
        <v>1397</v>
      </c>
      <c r="C8" s="283">
        <f>C9+C12</f>
        <v>419793.69</v>
      </c>
      <c r="D8" s="284"/>
      <c r="E8" s="163"/>
      <c r="F8" s="163"/>
    </row>
    <row r="9" spans="1:9" s="166" customFormat="1" ht="24.75" customHeight="1">
      <c r="A9" s="127">
        <v>1</v>
      </c>
      <c r="B9" s="431" t="s">
        <v>1603</v>
      </c>
      <c r="C9" s="183">
        <f>+C10+C11</f>
        <v>76613.69</v>
      </c>
      <c r="D9" s="880" t="s">
        <v>1632</v>
      </c>
      <c r="E9" s="165"/>
    </row>
    <row r="10" spans="1:9" s="167" customFormat="1" ht="18.75" customHeight="1">
      <c r="A10" s="129" t="s">
        <v>96</v>
      </c>
      <c r="B10" s="271" t="s">
        <v>303</v>
      </c>
      <c r="C10" s="378">
        <v>24504.19</v>
      </c>
      <c r="D10" s="1129" t="s">
        <v>418</v>
      </c>
    </row>
    <row r="11" spans="1:9" s="167" customFormat="1" ht="18.75" customHeight="1">
      <c r="A11" s="129" t="s">
        <v>97</v>
      </c>
      <c r="B11" s="130" t="s">
        <v>304</v>
      </c>
      <c r="C11" s="184">
        <v>52109.5</v>
      </c>
      <c r="D11" s="1130"/>
    </row>
    <row r="12" spans="1:9" s="166" customFormat="1" ht="26.25" customHeight="1">
      <c r="A12" s="127">
        <v>2</v>
      </c>
      <c r="B12" s="128" t="s">
        <v>1702</v>
      </c>
      <c r="C12" s="182">
        <f>C13+C14</f>
        <v>343180</v>
      </c>
      <c r="D12" s="127"/>
      <c r="E12" s="165"/>
    </row>
    <row r="13" spans="1:9" s="167" customFormat="1" ht="33" customHeight="1">
      <c r="A13" s="129" t="s">
        <v>6</v>
      </c>
      <c r="B13" s="130" t="s">
        <v>153</v>
      </c>
      <c r="C13" s="184">
        <f>'13.1.SCĐB'!G8</f>
        <v>68180</v>
      </c>
      <c r="D13" s="518" t="s">
        <v>1767</v>
      </c>
    </row>
    <row r="14" spans="1:9" s="167" customFormat="1" ht="33" customHeight="1">
      <c r="A14" s="657" t="s">
        <v>7</v>
      </c>
      <c r="B14" s="658" t="s">
        <v>1602</v>
      </c>
      <c r="C14" s="659">
        <f>'13.2.SCĐB'!G6</f>
        <v>275000</v>
      </c>
      <c r="D14" s="518" t="s">
        <v>1766</v>
      </c>
    </row>
    <row r="15" spans="1:9" s="164" customFormat="1" ht="23.25" hidden="1" customHeight="1">
      <c r="A15" s="653" t="s">
        <v>8</v>
      </c>
      <c r="B15" s="654" t="s">
        <v>191</v>
      </c>
      <c r="C15" s="655"/>
      <c r="D15" s="656"/>
      <c r="E15" s="165"/>
    </row>
    <row r="16" spans="1:9" s="376" customFormat="1" ht="63" hidden="1">
      <c r="A16" s="395">
        <v>1</v>
      </c>
      <c r="B16" s="396" t="s">
        <v>245</v>
      </c>
      <c r="C16" s="397"/>
      <c r="D16" s="269" t="s">
        <v>419</v>
      </c>
      <c r="E16" s="377"/>
    </row>
    <row r="18" spans="1:4" ht="32.25" customHeight="1">
      <c r="A18" s="1128"/>
      <c r="B18" s="1128"/>
      <c r="C18" s="1128"/>
      <c r="D18" s="1128"/>
    </row>
  </sheetData>
  <mergeCells count="5">
    <mergeCell ref="A1:D1"/>
    <mergeCell ref="C3:D3"/>
    <mergeCell ref="A2:D2"/>
    <mergeCell ref="A18:D18"/>
    <mergeCell ref="D10:D11"/>
  </mergeCells>
  <printOptions horizontalCentered="1"/>
  <pageMargins left="0.77" right="0.35" top="0.73" bottom="0.35" header="0.31496062992126" footer="0.31496062992126"/>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R118"/>
  <sheetViews>
    <sheetView zoomScale="90" zoomScaleNormal="90" workbookViewId="0">
      <pane xSplit="2" ySplit="6" topLeftCell="C16" activePane="bottomRight" state="frozen"/>
      <selection activeCell="B22" sqref="B22"/>
      <selection pane="topRight" activeCell="B22" sqref="B22"/>
      <selection pane="bottomLeft" activeCell="B22" sqref="B22"/>
      <selection pane="bottomRight" activeCell="M12" sqref="M12"/>
    </sheetView>
  </sheetViews>
  <sheetFormatPr defaultRowHeight="15.75"/>
  <cols>
    <col min="1" max="1" width="4.75" style="161" customWidth="1"/>
    <col min="2" max="2" width="33.25" style="154" customWidth="1"/>
    <col min="3" max="3" width="13" style="162" customWidth="1"/>
    <col min="4" max="4" width="11.125" style="154" customWidth="1"/>
    <col min="5" max="5" width="8.125" style="154" customWidth="1"/>
    <col min="6" max="6" width="7.875" style="154" customWidth="1"/>
    <col min="7" max="7" width="8.875" style="154" customWidth="1"/>
    <col min="8" max="8" width="11.375" style="161" customWidth="1"/>
    <col min="9" max="252" width="9" style="154"/>
    <col min="253" max="253" width="3.25" style="154" customWidth="1"/>
    <col min="254" max="254" width="28.875" style="154" customWidth="1"/>
    <col min="255" max="256" width="0" style="154" hidden="1" customWidth="1"/>
    <col min="257" max="257" width="12.25" style="154" customWidth="1"/>
    <col min="258" max="258" width="9.875" style="154" customWidth="1"/>
    <col min="259" max="260" width="0" style="154" hidden="1" customWidth="1"/>
    <col min="261" max="261" width="8.125" style="154" customWidth="1"/>
    <col min="262" max="262" width="7.875" style="154" customWidth="1"/>
    <col min="263" max="263" width="8.125" style="154" customWidth="1"/>
    <col min="264" max="264" width="15.125" style="154" customWidth="1"/>
    <col min="265" max="508" width="9" style="154"/>
    <col min="509" max="509" width="3.25" style="154" customWidth="1"/>
    <col min="510" max="510" width="28.875" style="154" customWidth="1"/>
    <col min="511" max="512" width="0" style="154" hidden="1" customWidth="1"/>
    <col min="513" max="513" width="12.25" style="154" customWidth="1"/>
    <col min="514" max="514" width="9.875" style="154" customWidth="1"/>
    <col min="515" max="516" width="0" style="154" hidden="1" customWidth="1"/>
    <col min="517" max="517" width="8.125" style="154" customWidth="1"/>
    <col min="518" max="518" width="7.875" style="154" customWidth="1"/>
    <col min="519" max="519" width="8.125" style="154" customWidth="1"/>
    <col min="520" max="520" width="15.125" style="154" customWidth="1"/>
    <col min="521" max="764" width="9" style="154"/>
    <col min="765" max="765" width="3.25" style="154" customWidth="1"/>
    <col min="766" max="766" width="28.875" style="154" customWidth="1"/>
    <col min="767" max="768" width="0" style="154" hidden="1" customWidth="1"/>
    <col min="769" max="769" width="12.25" style="154" customWidth="1"/>
    <col min="770" max="770" width="9.875" style="154" customWidth="1"/>
    <col min="771" max="772" width="0" style="154" hidden="1" customWidth="1"/>
    <col min="773" max="773" width="8.125" style="154" customWidth="1"/>
    <col min="774" max="774" width="7.875" style="154" customWidth="1"/>
    <col min="775" max="775" width="8.125" style="154" customWidth="1"/>
    <col min="776" max="776" width="15.125" style="154" customWidth="1"/>
    <col min="777" max="1020" width="9" style="154"/>
    <col min="1021" max="1021" width="3.25" style="154" customWidth="1"/>
    <col min="1022" max="1022" width="28.875" style="154" customWidth="1"/>
    <col min="1023" max="1024" width="0" style="154" hidden="1" customWidth="1"/>
    <col min="1025" max="1025" width="12.25" style="154" customWidth="1"/>
    <col min="1026" max="1026" width="9.875" style="154" customWidth="1"/>
    <col min="1027" max="1028" width="0" style="154" hidden="1" customWidth="1"/>
    <col min="1029" max="1029" width="8.125" style="154" customWidth="1"/>
    <col min="1030" max="1030" width="7.875" style="154" customWidth="1"/>
    <col min="1031" max="1031" width="8.125" style="154" customWidth="1"/>
    <col min="1032" max="1032" width="15.125" style="154" customWidth="1"/>
    <col min="1033" max="1276" width="9" style="154"/>
    <col min="1277" max="1277" width="3.25" style="154" customWidth="1"/>
    <col min="1278" max="1278" width="28.875" style="154" customWidth="1"/>
    <col min="1279" max="1280" width="0" style="154" hidden="1" customWidth="1"/>
    <col min="1281" max="1281" width="12.25" style="154" customWidth="1"/>
    <col min="1282" max="1282" width="9.875" style="154" customWidth="1"/>
    <col min="1283" max="1284" width="0" style="154" hidden="1" customWidth="1"/>
    <col min="1285" max="1285" width="8.125" style="154" customWidth="1"/>
    <col min="1286" max="1286" width="7.875" style="154" customWidth="1"/>
    <col min="1287" max="1287" width="8.125" style="154" customWidth="1"/>
    <col min="1288" max="1288" width="15.125" style="154" customWidth="1"/>
    <col min="1289" max="1532" width="9" style="154"/>
    <col min="1533" max="1533" width="3.25" style="154" customWidth="1"/>
    <col min="1534" max="1534" width="28.875" style="154" customWidth="1"/>
    <col min="1535" max="1536" width="0" style="154" hidden="1" customWidth="1"/>
    <col min="1537" max="1537" width="12.25" style="154" customWidth="1"/>
    <col min="1538" max="1538" width="9.875" style="154" customWidth="1"/>
    <col min="1539" max="1540" width="0" style="154" hidden="1" customWidth="1"/>
    <col min="1541" max="1541" width="8.125" style="154" customWidth="1"/>
    <col min="1542" max="1542" width="7.875" style="154" customWidth="1"/>
    <col min="1543" max="1543" width="8.125" style="154" customWidth="1"/>
    <col min="1544" max="1544" width="15.125" style="154" customWidth="1"/>
    <col min="1545" max="1788" width="9" style="154"/>
    <col min="1789" max="1789" width="3.25" style="154" customWidth="1"/>
    <col min="1790" max="1790" width="28.875" style="154" customWidth="1"/>
    <col min="1791" max="1792" width="0" style="154" hidden="1" customWidth="1"/>
    <col min="1793" max="1793" width="12.25" style="154" customWidth="1"/>
    <col min="1794" max="1794" width="9.875" style="154" customWidth="1"/>
    <col min="1795" max="1796" width="0" style="154" hidden="1" customWidth="1"/>
    <col min="1797" max="1797" width="8.125" style="154" customWidth="1"/>
    <col min="1798" max="1798" width="7.875" style="154" customWidth="1"/>
    <col min="1799" max="1799" width="8.125" style="154" customWidth="1"/>
    <col min="1800" max="1800" width="15.125" style="154" customWidth="1"/>
    <col min="1801" max="2044" width="9" style="154"/>
    <col min="2045" max="2045" width="3.25" style="154" customWidth="1"/>
    <col min="2046" max="2046" width="28.875" style="154" customWidth="1"/>
    <col min="2047" max="2048" width="0" style="154" hidden="1" customWidth="1"/>
    <col min="2049" max="2049" width="12.25" style="154" customWidth="1"/>
    <col min="2050" max="2050" width="9.875" style="154" customWidth="1"/>
    <col min="2051" max="2052" width="0" style="154" hidden="1" customWidth="1"/>
    <col min="2053" max="2053" width="8.125" style="154" customWidth="1"/>
    <col min="2054" max="2054" width="7.875" style="154" customWidth="1"/>
    <col min="2055" max="2055" width="8.125" style="154" customWidth="1"/>
    <col min="2056" max="2056" width="15.125" style="154" customWidth="1"/>
    <col min="2057" max="2300" width="9" style="154"/>
    <col min="2301" max="2301" width="3.25" style="154" customWidth="1"/>
    <col min="2302" max="2302" width="28.875" style="154" customWidth="1"/>
    <col min="2303" max="2304" width="0" style="154" hidden="1" customWidth="1"/>
    <col min="2305" max="2305" width="12.25" style="154" customWidth="1"/>
    <col min="2306" max="2306" width="9.875" style="154" customWidth="1"/>
    <col min="2307" max="2308" width="0" style="154" hidden="1" customWidth="1"/>
    <col min="2309" max="2309" width="8.125" style="154" customWidth="1"/>
    <col min="2310" max="2310" width="7.875" style="154" customWidth="1"/>
    <col min="2311" max="2311" width="8.125" style="154" customWidth="1"/>
    <col min="2312" max="2312" width="15.125" style="154" customWidth="1"/>
    <col min="2313" max="2556" width="9" style="154"/>
    <col min="2557" max="2557" width="3.25" style="154" customWidth="1"/>
    <col min="2558" max="2558" width="28.875" style="154" customWidth="1"/>
    <col min="2559" max="2560" width="0" style="154" hidden="1" customWidth="1"/>
    <col min="2561" max="2561" width="12.25" style="154" customWidth="1"/>
    <col min="2562" max="2562" width="9.875" style="154" customWidth="1"/>
    <col min="2563" max="2564" width="0" style="154" hidden="1" customWidth="1"/>
    <col min="2565" max="2565" width="8.125" style="154" customWidth="1"/>
    <col min="2566" max="2566" width="7.875" style="154" customWidth="1"/>
    <col min="2567" max="2567" width="8.125" style="154" customWidth="1"/>
    <col min="2568" max="2568" width="15.125" style="154" customWidth="1"/>
    <col min="2569" max="2812" width="9" style="154"/>
    <col min="2813" max="2813" width="3.25" style="154" customWidth="1"/>
    <col min="2814" max="2814" width="28.875" style="154" customWidth="1"/>
    <col min="2815" max="2816" width="0" style="154" hidden="1" customWidth="1"/>
    <col min="2817" max="2817" width="12.25" style="154" customWidth="1"/>
    <col min="2818" max="2818" width="9.875" style="154" customWidth="1"/>
    <col min="2819" max="2820" width="0" style="154" hidden="1" customWidth="1"/>
    <col min="2821" max="2821" width="8.125" style="154" customWidth="1"/>
    <col min="2822" max="2822" width="7.875" style="154" customWidth="1"/>
    <col min="2823" max="2823" width="8.125" style="154" customWidth="1"/>
    <col min="2824" max="2824" width="15.125" style="154" customWidth="1"/>
    <col min="2825" max="3068" width="9" style="154"/>
    <col min="3069" max="3069" width="3.25" style="154" customWidth="1"/>
    <col min="3070" max="3070" width="28.875" style="154" customWidth="1"/>
    <col min="3071" max="3072" width="0" style="154" hidden="1" customWidth="1"/>
    <col min="3073" max="3073" width="12.25" style="154" customWidth="1"/>
    <col min="3074" max="3074" width="9.875" style="154" customWidth="1"/>
    <col min="3075" max="3076" width="0" style="154" hidden="1" customWidth="1"/>
    <col min="3077" max="3077" width="8.125" style="154" customWidth="1"/>
    <col min="3078" max="3078" width="7.875" style="154" customWidth="1"/>
    <col min="3079" max="3079" width="8.125" style="154" customWidth="1"/>
    <col min="3080" max="3080" width="15.125" style="154" customWidth="1"/>
    <col min="3081" max="3324" width="9" style="154"/>
    <col min="3325" max="3325" width="3.25" style="154" customWidth="1"/>
    <col min="3326" max="3326" width="28.875" style="154" customWidth="1"/>
    <col min="3327" max="3328" width="0" style="154" hidden="1" customWidth="1"/>
    <col min="3329" max="3329" width="12.25" style="154" customWidth="1"/>
    <col min="3330" max="3330" width="9.875" style="154" customWidth="1"/>
    <col min="3331" max="3332" width="0" style="154" hidden="1" customWidth="1"/>
    <col min="3333" max="3333" width="8.125" style="154" customWidth="1"/>
    <col min="3334" max="3334" width="7.875" style="154" customWidth="1"/>
    <col min="3335" max="3335" width="8.125" style="154" customWidth="1"/>
    <col min="3336" max="3336" width="15.125" style="154" customWidth="1"/>
    <col min="3337" max="3580" width="9" style="154"/>
    <col min="3581" max="3581" width="3.25" style="154" customWidth="1"/>
    <col min="3582" max="3582" width="28.875" style="154" customWidth="1"/>
    <col min="3583" max="3584" width="0" style="154" hidden="1" customWidth="1"/>
    <col min="3585" max="3585" width="12.25" style="154" customWidth="1"/>
    <col min="3586" max="3586" width="9.875" style="154" customWidth="1"/>
    <col min="3587" max="3588" width="0" style="154" hidden="1" customWidth="1"/>
    <col min="3589" max="3589" width="8.125" style="154" customWidth="1"/>
    <col min="3590" max="3590" width="7.875" style="154" customWidth="1"/>
    <col min="3591" max="3591" width="8.125" style="154" customWidth="1"/>
    <col min="3592" max="3592" width="15.125" style="154" customWidth="1"/>
    <col min="3593" max="3836" width="9" style="154"/>
    <col min="3837" max="3837" width="3.25" style="154" customWidth="1"/>
    <col min="3838" max="3838" width="28.875" style="154" customWidth="1"/>
    <col min="3839" max="3840" width="0" style="154" hidden="1" customWidth="1"/>
    <col min="3841" max="3841" width="12.25" style="154" customWidth="1"/>
    <col min="3842" max="3842" width="9.875" style="154" customWidth="1"/>
    <col min="3843" max="3844" width="0" style="154" hidden="1" customWidth="1"/>
    <col min="3845" max="3845" width="8.125" style="154" customWidth="1"/>
    <col min="3846" max="3846" width="7.875" style="154" customWidth="1"/>
    <col min="3847" max="3847" width="8.125" style="154" customWidth="1"/>
    <col min="3848" max="3848" width="15.125" style="154" customWidth="1"/>
    <col min="3849" max="4092" width="9" style="154"/>
    <col min="4093" max="4093" width="3.25" style="154" customWidth="1"/>
    <col min="4094" max="4094" width="28.875" style="154" customWidth="1"/>
    <col min="4095" max="4096" width="0" style="154" hidden="1" customWidth="1"/>
    <col min="4097" max="4097" width="12.25" style="154" customWidth="1"/>
    <col min="4098" max="4098" width="9.875" style="154" customWidth="1"/>
    <col min="4099" max="4100" width="0" style="154" hidden="1" customWidth="1"/>
    <col min="4101" max="4101" width="8.125" style="154" customWidth="1"/>
    <col min="4102" max="4102" width="7.875" style="154" customWidth="1"/>
    <col min="4103" max="4103" width="8.125" style="154" customWidth="1"/>
    <col min="4104" max="4104" width="15.125" style="154" customWidth="1"/>
    <col min="4105" max="4348" width="9" style="154"/>
    <col min="4349" max="4349" width="3.25" style="154" customWidth="1"/>
    <col min="4350" max="4350" width="28.875" style="154" customWidth="1"/>
    <col min="4351" max="4352" width="0" style="154" hidden="1" customWidth="1"/>
    <col min="4353" max="4353" width="12.25" style="154" customWidth="1"/>
    <col min="4354" max="4354" width="9.875" style="154" customWidth="1"/>
    <col min="4355" max="4356" width="0" style="154" hidden="1" customWidth="1"/>
    <col min="4357" max="4357" width="8.125" style="154" customWidth="1"/>
    <col min="4358" max="4358" width="7.875" style="154" customWidth="1"/>
    <col min="4359" max="4359" width="8.125" style="154" customWidth="1"/>
    <col min="4360" max="4360" width="15.125" style="154" customWidth="1"/>
    <col min="4361" max="4604" width="9" style="154"/>
    <col min="4605" max="4605" width="3.25" style="154" customWidth="1"/>
    <col min="4606" max="4606" width="28.875" style="154" customWidth="1"/>
    <col min="4607" max="4608" width="0" style="154" hidden="1" customWidth="1"/>
    <col min="4609" max="4609" width="12.25" style="154" customWidth="1"/>
    <col min="4610" max="4610" width="9.875" style="154" customWidth="1"/>
    <col min="4611" max="4612" width="0" style="154" hidden="1" customWidth="1"/>
    <col min="4613" max="4613" width="8.125" style="154" customWidth="1"/>
    <col min="4614" max="4614" width="7.875" style="154" customWidth="1"/>
    <col min="4615" max="4615" width="8.125" style="154" customWidth="1"/>
    <col min="4616" max="4616" width="15.125" style="154" customWidth="1"/>
    <col min="4617" max="4860" width="9" style="154"/>
    <col min="4861" max="4861" width="3.25" style="154" customWidth="1"/>
    <col min="4862" max="4862" width="28.875" style="154" customWidth="1"/>
    <col min="4863" max="4864" width="0" style="154" hidden="1" customWidth="1"/>
    <col min="4865" max="4865" width="12.25" style="154" customWidth="1"/>
    <col min="4866" max="4866" width="9.875" style="154" customWidth="1"/>
    <col min="4867" max="4868" width="0" style="154" hidden="1" customWidth="1"/>
    <col min="4869" max="4869" width="8.125" style="154" customWidth="1"/>
    <col min="4870" max="4870" width="7.875" style="154" customWidth="1"/>
    <col min="4871" max="4871" width="8.125" style="154" customWidth="1"/>
    <col min="4872" max="4872" width="15.125" style="154" customWidth="1"/>
    <col min="4873" max="5116" width="9" style="154"/>
    <col min="5117" max="5117" width="3.25" style="154" customWidth="1"/>
    <col min="5118" max="5118" width="28.875" style="154" customWidth="1"/>
    <col min="5119" max="5120" width="0" style="154" hidden="1" customWidth="1"/>
    <col min="5121" max="5121" width="12.25" style="154" customWidth="1"/>
    <col min="5122" max="5122" width="9.875" style="154" customWidth="1"/>
    <col min="5123" max="5124" width="0" style="154" hidden="1" customWidth="1"/>
    <col min="5125" max="5125" width="8.125" style="154" customWidth="1"/>
    <col min="5126" max="5126" width="7.875" style="154" customWidth="1"/>
    <col min="5127" max="5127" width="8.125" style="154" customWidth="1"/>
    <col min="5128" max="5128" width="15.125" style="154" customWidth="1"/>
    <col min="5129" max="5372" width="9" style="154"/>
    <col min="5373" max="5373" width="3.25" style="154" customWidth="1"/>
    <col min="5374" max="5374" width="28.875" style="154" customWidth="1"/>
    <col min="5375" max="5376" width="0" style="154" hidden="1" customWidth="1"/>
    <col min="5377" max="5377" width="12.25" style="154" customWidth="1"/>
    <col min="5378" max="5378" width="9.875" style="154" customWidth="1"/>
    <col min="5379" max="5380" width="0" style="154" hidden="1" customWidth="1"/>
    <col min="5381" max="5381" width="8.125" style="154" customWidth="1"/>
    <col min="5382" max="5382" width="7.875" style="154" customWidth="1"/>
    <col min="5383" max="5383" width="8.125" style="154" customWidth="1"/>
    <col min="5384" max="5384" width="15.125" style="154" customWidth="1"/>
    <col min="5385" max="5628" width="9" style="154"/>
    <col min="5629" max="5629" width="3.25" style="154" customWidth="1"/>
    <col min="5630" max="5630" width="28.875" style="154" customWidth="1"/>
    <col min="5631" max="5632" width="0" style="154" hidden="1" customWidth="1"/>
    <col min="5633" max="5633" width="12.25" style="154" customWidth="1"/>
    <col min="5634" max="5634" width="9.875" style="154" customWidth="1"/>
    <col min="5635" max="5636" width="0" style="154" hidden="1" customWidth="1"/>
    <col min="5637" max="5637" width="8.125" style="154" customWidth="1"/>
    <col min="5638" max="5638" width="7.875" style="154" customWidth="1"/>
    <col min="5639" max="5639" width="8.125" style="154" customWidth="1"/>
    <col min="5640" max="5640" width="15.125" style="154" customWidth="1"/>
    <col min="5641" max="5884" width="9" style="154"/>
    <col min="5885" max="5885" width="3.25" style="154" customWidth="1"/>
    <col min="5886" max="5886" width="28.875" style="154" customWidth="1"/>
    <col min="5887" max="5888" width="0" style="154" hidden="1" customWidth="1"/>
    <col min="5889" max="5889" width="12.25" style="154" customWidth="1"/>
    <col min="5890" max="5890" width="9.875" style="154" customWidth="1"/>
    <col min="5891" max="5892" width="0" style="154" hidden="1" customWidth="1"/>
    <col min="5893" max="5893" width="8.125" style="154" customWidth="1"/>
    <col min="5894" max="5894" width="7.875" style="154" customWidth="1"/>
    <col min="5895" max="5895" width="8.125" style="154" customWidth="1"/>
    <col min="5896" max="5896" width="15.125" style="154" customWidth="1"/>
    <col min="5897" max="6140" width="9" style="154"/>
    <col min="6141" max="6141" width="3.25" style="154" customWidth="1"/>
    <col min="6142" max="6142" width="28.875" style="154" customWidth="1"/>
    <col min="6143" max="6144" width="0" style="154" hidden="1" customWidth="1"/>
    <col min="6145" max="6145" width="12.25" style="154" customWidth="1"/>
    <col min="6146" max="6146" width="9.875" style="154" customWidth="1"/>
    <col min="6147" max="6148" width="0" style="154" hidden="1" customWidth="1"/>
    <col min="6149" max="6149" width="8.125" style="154" customWidth="1"/>
    <col min="6150" max="6150" width="7.875" style="154" customWidth="1"/>
    <col min="6151" max="6151" width="8.125" style="154" customWidth="1"/>
    <col min="6152" max="6152" width="15.125" style="154" customWidth="1"/>
    <col min="6153" max="6396" width="9" style="154"/>
    <col min="6397" max="6397" width="3.25" style="154" customWidth="1"/>
    <col min="6398" max="6398" width="28.875" style="154" customWidth="1"/>
    <col min="6399" max="6400" width="0" style="154" hidden="1" customWidth="1"/>
    <col min="6401" max="6401" width="12.25" style="154" customWidth="1"/>
    <col min="6402" max="6402" width="9.875" style="154" customWidth="1"/>
    <col min="6403" max="6404" width="0" style="154" hidden="1" customWidth="1"/>
    <col min="6405" max="6405" width="8.125" style="154" customWidth="1"/>
    <col min="6406" max="6406" width="7.875" style="154" customWidth="1"/>
    <col min="6407" max="6407" width="8.125" style="154" customWidth="1"/>
    <col min="6408" max="6408" width="15.125" style="154" customWidth="1"/>
    <col min="6409" max="6652" width="9" style="154"/>
    <col min="6653" max="6653" width="3.25" style="154" customWidth="1"/>
    <col min="6654" max="6654" width="28.875" style="154" customWidth="1"/>
    <col min="6655" max="6656" width="0" style="154" hidden="1" customWidth="1"/>
    <col min="6657" max="6657" width="12.25" style="154" customWidth="1"/>
    <col min="6658" max="6658" width="9.875" style="154" customWidth="1"/>
    <col min="6659" max="6660" width="0" style="154" hidden="1" customWidth="1"/>
    <col min="6661" max="6661" width="8.125" style="154" customWidth="1"/>
    <col min="6662" max="6662" width="7.875" style="154" customWidth="1"/>
    <col min="6663" max="6663" width="8.125" style="154" customWidth="1"/>
    <col min="6664" max="6664" width="15.125" style="154" customWidth="1"/>
    <col min="6665" max="6908" width="9" style="154"/>
    <col min="6909" max="6909" width="3.25" style="154" customWidth="1"/>
    <col min="6910" max="6910" width="28.875" style="154" customWidth="1"/>
    <col min="6911" max="6912" width="0" style="154" hidden="1" customWidth="1"/>
    <col min="6913" max="6913" width="12.25" style="154" customWidth="1"/>
    <col min="6914" max="6914" width="9.875" style="154" customWidth="1"/>
    <col min="6915" max="6916" width="0" style="154" hidden="1" customWidth="1"/>
    <col min="6917" max="6917" width="8.125" style="154" customWidth="1"/>
    <col min="6918" max="6918" width="7.875" style="154" customWidth="1"/>
    <col min="6919" max="6919" width="8.125" style="154" customWidth="1"/>
    <col min="6920" max="6920" width="15.125" style="154" customWidth="1"/>
    <col min="6921" max="7164" width="9" style="154"/>
    <col min="7165" max="7165" width="3.25" style="154" customWidth="1"/>
    <col min="7166" max="7166" width="28.875" style="154" customWidth="1"/>
    <col min="7167" max="7168" width="0" style="154" hidden="1" customWidth="1"/>
    <col min="7169" max="7169" width="12.25" style="154" customWidth="1"/>
    <col min="7170" max="7170" width="9.875" style="154" customWidth="1"/>
    <col min="7171" max="7172" width="0" style="154" hidden="1" customWidth="1"/>
    <col min="7173" max="7173" width="8.125" style="154" customWidth="1"/>
    <col min="7174" max="7174" width="7.875" style="154" customWidth="1"/>
    <col min="7175" max="7175" width="8.125" style="154" customWidth="1"/>
    <col min="7176" max="7176" width="15.125" style="154" customWidth="1"/>
    <col min="7177" max="7420" width="9" style="154"/>
    <col min="7421" max="7421" width="3.25" style="154" customWidth="1"/>
    <col min="7422" max="7422" width="28.875" style="154" customWidth="1"/>
    <col min="7423" max="7424" width="0" style="154" hidden="1" customWidth="1"/>
    <col min="7425" max="7425" width="12.25" style="154" customWidth="1"/>
    <col min="7426" max="7426" width="9.875" style="154" customWidth="1"/>
    <col min="7427" max="7428" width="0" style="154" hidden="1" customWidth="1"/>
    <col min="7429" max="7429" width="8.125" style="154" customWidth="1"/>
    <col min="7430" max="7430" width="7.875" style="154" customWidth="1"/>
    <col min="7431" max="7431" width="8.125" style="154" customWidth="1"/>
    <col min="7432" max="7432" width="15.125" style="154" customWidth="1"/>
    <col min="7433" max="7676" width="9" style="154"/>
    <col min="7677" max="7677" width="3.25" style="154" customWidth="1"/>
    <col min="7678" max="7678" width="28.875" style="154" customWidth="1"/>
    <col min="7679" max="7680" width="0" style="154" hidden="1" customWidth="1"/>
    <col min="7681" max="7681" width="12.25" style="154" customWidth="1"/>
    <col min="7682" max="7682" width="9.875" style="154" customWidth="1"/>
    <col min="7683" max="7684" width="0" style="154" hidden="1" customWidth="1"/>
    <col min="7685" max="7685" width="8.125" style="154" customWidth="1"/>
    <col min="7686" max="7686" width="7.875" style="154" customWidth="1"/>
    <col min="7687" max="7687" width="8.125" style="154" customWidth="1"/>
    <col min="7688" max="7688" width="15.125" style="154" customWidth="1"/>
    <col min="7689" max="7932" width="9" style="154"/>
    <col min="7933" max="7933" width="3.25" style="154" customWidth="1"/>
    <col min="7934" max="7934" width="28.875" style="154" customWidth="1"/>
    <col min="7935" max="7936" width="0" style="154" hidden="1" customWidth="1"/>
    <col min="7937" max="7937" width="12.25" style="154" customWidth="1"/>
    <col min="7938" max="7938" width="9.875" style="154" customWidth="1"/>
    <col min="7939" max="7940" width="0" style="154" hidden="1" customWidth="1"/>
    <col min="7941" max="7941" width="8.125" style="154" customWidth="1"/>
    <col min="7942" max="7942" width="7.875" style="154" customWidth="1"/>
    <col min="7943" max="7943" width="8.125" style="154" customWidth="1"/>
    <col min="7944" max="7944" width="15.125" style="154" customWidth="1"/>
    <col min="7945" max="8188" width="9" style="154"/>
    <col min="8189" max="8189" width="3.25" style="154" customWidth="1"/>
    <col min="8190" max="8190" width="28.875" style="154" customWidth="1"/>
    <col min="8191" max="8192" width="0" style="154" hidden="1" customWidth="1"/>
    <col min="8193" max="8193" width="12.25" style="154" customWidth="1"/>
    <col min="8194" max="8194" width="9.875" style="154" customWidth="1"/>
    <col min="8195" max="8196" width="0" style="154" hidden="1" customWidth="1"/>
    <col min="8197" max="8197" width="8.125" style="154" customWidth="1"/>
    <col min="8198" max="8198" width="7.875" style="154" customWidth="1"/>
    <col min="8199" max="8199" width="8.125" style="154" customWidth="1"/>
    <col min="8200" max="8200" width="15.125" style="154" customWidth="1"/>
    <col min="8201" max="8444" width="9" style="154"/>
    <col min="8445" max="8445" width="3.25" style="154" customWidth="1"/>
    <col min="8446" max="8446" width="28.875" style="154" customWidth="1"/>
    <col min="8447" max="8448" width="0" style="154" hidden="1" customWidth="1"/>
    <col min="8449" max="8449" width="12.25" style="154" customWidth="1"/>
    <col min="8450" max="8450" width="9.875" style="154" customWidth="1"/>
    <col min="8451" max="8452" width="0" style="154" hidden="1" customWidth="1"/>
    <col min="8453" max="8453" width="8.125" style="154" customWidth="1"/>
    <col min="8454" max="8454" width="7.875" style="154" customWidth="1"/>
    <col min="8455" max="8455" width="8.125" style="154" customWidth="1"/>
    <col min="8456" max="8456" width="15.125" style="154" customWidth="1"/>
    <col min="8457" max="8700" width="9" style="154"/>
    <col min="8701" max="8701" width="3.25" style="154" customWidth="1"/>
    <col min="8702" max="8702" width="28.875" style="154" customWidth="1"/>
    <col min="8703" max="8704" width="0" style="154" hidden="1" customWidth="1"/>
    <col min="8705" max="8705" width="12.25" style="154" customWidth="1"/>
    <col min="8706" max="8706" width="9.875" style="154" customWidth="1"/>
    <col min="8707" max="8708" width="0" style="154" hidden="1" customWidth="1"/>
    <col min="8709" max="8709" width="8.125" style="154" customWidth="1"/>
    <col min="8710" max="8710" width="7.875" style="154" customWidth="1"/>
    <col min="8711" max="8711" width="8.125" style="154" customWidth="1"/>
    <col min="8712" max="8712" width="15.125" style="154" customWidth="1"/>
    <col min="8713" max="8956" width="9" style="154"/>
    <col min="8957" max="8957" width="3.25" style="154" customWidth="1"/>
    <col min="8958" max="8958" width="28.875" style="154" customWidth="1"/>
    <col min="8959" max="8960" width="0" style="154" hidden="1" customWidth="1"/>
    <col min="8961" max="8961" width="12.25" style="154" customWidth="1"/>
    <col min="8962" max="8962" width="9.875" style="154" customWidth="1"/>
    <col min="8963" max="8964" width="0" style="154" hidden="1" customWidth="1"/>
    <col min="8965" max="8965" width="8.125" style="154" customWidth="1"/>
    <col min="8966" max="8966" width="7.875" style="154" customWidth="1"/>
    <col min="8967" max="8967" width="8.125" style="154" customWidth="1"/>
    <col min="8968" max="8968" width="15.125" style="154" customWidth="1"/>
    <col min="8969" max="9212" width="9" style="154"/>
    <col min="9213" max="9213" width="3.25" style="154" customWidth="1"/>
    <col min="9214" max="9214" width="28.875" style="154" customWidth="1"/>
    <col min="9215" max="9216" width="0" style="154" hidden="1" customWidth="1"/>
    <col min="9217" max="9217" width="12.25" style="154" customWidth="1"/>
    <col min="9218" max="9218" width="9.875" style="154" customWidth="1"/>
    <col min="9219" max="9220" width="0" style="154" hidden="1" customWidth="1"/>
    <col min="9221" max="9221" width="8.125" style="154" customWidth="1"/>
    <col min="9222" max="9222" width="7.875" style="154" customWidth="1"/>
    <col min="9223" max="9223" width="8.125" style="154" customWidth="1"/>
    <col min="9224" max="9224" width="15.125" style="154" customWidth="1"/>
    <col min="9225" max="9468" width="9" style="154"/>
    <col min="9469" max="9469" width="3.25" style="154" customWidth="1"/>
    <col min="9470" max="9470" width="28.875" style="154" customWidth="1"/>
    <col min="9471" max="9472" width="0" style="154" hidden="1" customWidth="1"/>
    <col min="9473" max="9473" width="12.25" style="154" customWidth="1"/>
    <col min="9474" max="9474" width="9.875" style="154" customWidth="1"/>
    <col min="9475" max="9476" width="0" style="154" hidden="1" customWidth="1"/>
    <col min="9477" max="9477" width="8.125" style="154" customWidth="1"/>
    <col min="9478" max="9478" width="7.875" style="154" customWidth="1"/>
    <col min="9479" max="9479" width="8.125" style="154" customWidth="1"/>
    <col min="9480" max="9480" width="15.125" style="154" customWidth="1"/>
    <col min="9481" max="9724" width="9" style="154"/>
    <col min="9725" max="9725" width="3.25" style="154" customWidth="1"/>
    <col min="9726" max="9726" width="28.875" style="154" customWidth="1"/>
    <col min="9727" max="9728" width="0" style="154" hidden="1" customWidth="1"/>
    <col min="9729" max="9729" width="12.25" style="154" customWidth="1"/>
    <col min="9730" max="9730" width="9.875" style="154" customWidth="1"/>
    <col min="9731" max="9732" width="0" style="154" hidden="1" customWidth="1"/>
    <col min="9733" max="9733" width="8.125" style="154" customWidth="1"/>
    <col min="9734" max="9734" width="7.875" style="154" customWidth="1"/>
    <col min="9735" max="9735" width="8.125" style="154" customWidth="1"/>
    <col min="9736" max="9736" width="15.125" style="154" customWidth="1"/>
    <col min="9737" max="9980" width="9" style="154"/>
    <col min="9981" max="9981" width="3.25" style="154" customWidth="1"/>
    <col min="9982" max="9982" width="28.875" style="154" customWidth="1"/>
    <col min="9983" max="9984" width="0" style="154" hidden="1" customWidth="1"/>
    <col min="9985" max="9985" width="12.25" style="154" customWidth="1"/>
    <col min="9986" max="9986" width="9.875" style="154" customWidth="1"/>
    <col min="9987" max="9988" width="0" style="154" hidden="1" customWidth="1"/>
    <col min="9989" max="9989" width="8.125" style="154" customWidth="1"/>
    <col min="9990" max="9990" width="7.875" style="154" customWidth="1"/>
    <col min="9991" max="9991" width="8.125" style="154" customWidth="1"/>
    <col min="9992" max="9992" width="15.125" style="154" customWidth="1"/>
    <col min="9993" max="10236" width="9" style="154"/>
    <col min="10237" max="10237" width="3.25" style="154" customWidth="1"/>
    <col min="10238" max="10238" width="28.875" style="154" customWidth="1"/>
    <col min="10239" max="10240" width="0" style="154" hidden="1" customWidth="1"/>
    <col min="10241" max="10241" width="12.25" style="154" customWidth="1"/>
    <col min="10242" max="10242" width="9.875" style="154" customWidth="1"/>
    <col min="10243" max="10244" width="0" style="154" hidden="1" customWidth="1"/>
    <col min="10245" max="10245" width="8.125" style="154" customWidth="1"/>
    <col min="10246" max="10246" width="7.875" style="154" customWidth="1"/>
    <col min="10247" max="10247" width="8.125" style="154" customWidth="1"/>
    <col min="10248" max="10248" width="15.125" style="154" customWidth="1"/>
    <col min="10249" max="10492" width="9" style="154"/>
    <col min="10493" max="10493" width="3.25" style="154" customWidth="1"/>
    <col min="10494" max="10494" width="28.875" style="154" customWidth="1"/>
    <col min="10495" max="10496" width="0" style="154" hidden="1" customWidth="1"/>
    <col min="10497" max="10497" width="12.25" style="154" customWidth="1"/>
    <col min="10498" max="10498" width="9.875" style="154" customWidth="1"/>
    <col min="10499" max="10500" width="0" style="154" hidden="1" customWidth="1"/>
    <col min="10501" max="10501" width="8.125" style="154" customWidth="1"/>
    <col min="10502" max="10502" width="7.875" style="154" customWidth="1"/>
    <col min="10503" max="10503" width="8.125" style="154" customWidth="1"/>
    <col min="10504" max="10504" width="15.125" style="154" customWidth="1"/>
    <col min="10505" max="10748" width="9" style="154"/>
    <col min="10749" max="10749" width="3.25" style="154" customWidth="1"/>
    <col min="10750" max="10750" width="28.875" style="154" customWidth="1"/>
    <col min="10751" max="10752" width="0" style="154" hidden="1" customWidth="1"/>
    <col min="10753" max="10753" width="12.25" style="154" customWidth="1"/>
    <col min="10754" max="10754" width="9.875" style="154" customWidth="1"/>
    <col min="10755" max="10756" width="0" style="154" hidden="1" customWidth="1"/>
    <col min="10757" max="10757" width="8.125" style="154" customWidth="1"/>
    <col min="10758" max="10758" width="7.875" style="154" customWidth="1"/>
    <col min="10759" max="10759" width="8.125" style="154" customWidth="1"/>
    <col min="10760" max="10760" width="15.125" style="154" customWidth="1"/>
    <col min="10761" max="11004" width="9" style="154"/>
    <col min="11005" max="11005" width="3.25" style="154" customWidth="1"/>
    <col min="11006" max="11006" width="28.875" style="154" customWidth="1"/>
    <col min="11007" max="11008" width="0" style="154" hidden="1" customWidth="1"/>
    <col min="11009" max="11009" width="12.25" style="154" customWidth="1"/>
    <col min="11010" max="11010" width="9.875" style="154" customWidth="1"/>
    <col min="11011" max="11012" width="0" style="154" hidden="1" customWidth="1"/>
    <col min="11013" max="11013" width="8.125" style="154" customWidth="1"/>
    <col min="11014" max="11014" width="7.875" style="154" customWidth="1"/>
    <col min="11015" max="11015" width="8.125" style="154" customWidth="1"/>
    <col min="11016" max="11016" width="15.125" style="154" customWidth="1"/>
    <col min="11017" max="11260" width="9" style="154"/>
    <col min="11261" max="11261" width="3.25" style="154" customWidth="1"/>
    <col min="11262" max="11262" width="28.875" style="154" customWidth="1"/>
    <col min="11263" max="11264" width="0" style="154" hidden="1" customWidth="1"/>
    <col min="11265" max="11265" width="12.25" style="154" customWidth="1"/>
    <col min="11266" max="11266" width="9.875" style="154" customWidth="1"/>
    <col min="11267" max="11268" width="0" style="154" hidden="1" customWidth="1"/>
    <col min="11269" max="11269" width="8.125" style="154" customWidth="1"/>
    <col min="11270" max="11270" width="7.875" style="154" customWidth="1"/>
    <col min="11271" max="11271" width="8.125" style="154" customWidth="1"/>
    <col min="11272" max="11272" width="15.125" style="154" customWidth="1"/>
    <col min="11273" max="11516" width="9" style="154"/>
    <col min="11517" max="11517" width="3.25" style="154" customWidth="1"/>
    <col min="11518" max="11518" width="28.875" style="154" customWidth="1"/>
    <col min="11519" max="11520" width="0" style="154" hidden="1" customWidth="1"/>
    <col min="11521" max="11521" width="12.25" style="154" customWidth="1"/>
    <col min="11522" max="11522" width="9.875" style="154" customWidth="1"/>
    <col min="11523" max="11524" width="0" style="154" hidden="1" customWidth="1"/>
    <col min="11525" max="11525" width="8.125" style="154" customWidth="1"/>
    <col min="11526" max="11526" width="7.875" style="154" customWidth="1"/>
    <col min="11527" max="11527" width="8.125" style="154" customWidth="1"/>
    <col min="11528" max="11528" width="15.125" style="154" customWidth="1"/>
    <col min="11529" max="11772" width="9" style="154"/>
    <col min="11773" max="11773" width="3.25" style="154" customWidth="1"/>
    <col min="11774" max="11774" width="28.875" style="154" customWidth="1"/>
    <col min="11775" max="11776" width="0" style="154" hidden="1" customWidth="1"/>
    <col min="11777" max="11777" width="12.25" style="154" customWidth="1"/>
    <col min="11778" max="11778" width="9.875" style="154" customWidth="1"/>
    <col min="11779" max="11780" width="0" style="154" hidden="1" customWidth="1"/>
    <col min="11781" max="11781" width="8.125" style="154" customWidth="1"/>
    <col min="11782" max="11782" width="7.875" style="154" customWidth="1"/>
    <col min="11783" max="11783" width="8.125" style="154" customWidth="1"/>
    <col min="11784" max="11784" width="15.125" style="154" customWidth="1"/>
    <col min="11785" max="12028" width="9" style="154"/>
    <col min="12029" max="12029" width="3.25" style="154" customWidth="1"/>
    <col min="12030" max="12030" width="28.875" style="154" customWidth="1"/>
    <col min="12031" max="12032" width="0" style="154" hidden="1" customWidth="1"/>
    <col min="12033" max="12033" width="12.25" style="154" customWidth="1"/>
    <col min="12034" max="12034" width="9.875" style="154" customWidth="1"/>
    <col min="12035" max="12036" width="0" style="154" hidden="1" customWidth="1"/>
    <col min="12037" max="12037" width="8.125" style="154" customWidth="1"/>
    <col min="12038" max="12038" width="7.875" style="154" customWidth="1"/>
    <col min="12039" max="12039" width="8.125" style="154" customWidth="1"/>
    <col min="12040" max="12040" width="15.125" style="154" customWidth="1"/>
    <col min="12041" max="12284" width="9" style="154"/>
    <col min="12285" max="12285" width="3.25" style="154" customWidth="1"/>
    <col min="12286" max="12286" width="28.875" style="154" customWidth="1"/>
    <col min="12287" max="12288" width="0" style="154" hidden="1" customWidth="1"/>
    <col min="12289" max="12289" width="12.25" style="154" customWidth="1"/>
    <col min="12290" max="12290" width="9.875" style="154" customWidth="1"/>
    <col min="12291" max="12292" width="0" style="154" hidden="1" customWidth="1"/>
    <col min="12293" max="12293" width="8.125" style="154" customWidth="1"/>
    <col min="12294" max="12294" width="7.875" style="154" customWidth="1"/>
    <col min="12295" max="12295" width="8.125" style="154" customWidth="1"/>
    <col min="12296" max="12296" width="15.125" style="154" customWidth="1"/>
    <col min="12297" max="12540" width="9" style="154"/>
    <col min="12541" max="12541" width="3.25" style="154" customWidth="1"/>
    <col min="12542" max="12542" width="28.875" style="154" customWidth="1"/>
    <col min="12543" max="12544" width="0" style="154" hidden="1" customWidth="1"/>
    <col min="12545" max="12545" width="12.25" style="154" customWidth="1"/>
    <col min="12546" max="12546" width="9.875" style="154" customWidth="1"/>
    <col min="12547" max="12548" width="0" style="154" hidden="1" customWidth="1"/>
    <col min="12549" max="12549" width="8.125" style="154" customWidth="1"/>
    <col min="12550" max="12550" width="7.875" style="154" customWidth="1"/>
    <col min="12551" max="12551" width="8.125" style="154" customWidth="1"/>
    <col min="12552" max="12552" width="15.125" style="154" customWidth="1"/>
    <col min="12553" max="12796" width="9" style="154"/>
    <col min="12797" max="12797" width="3.25" style="154" customWidth="1"/>
    <col min="12798" max="12798" width="28.875" style="154" customWidth="1"/>
    <col min="12799" max="12800" width="0" style="154" hidden="1" customWidth="1"/>
    <col min="12801" max="12801" width="12.25" style="154" customWidth="1"/>
    <col min="12802" max="12802" width="9.875" style="154" customWidth="1"/>
    <col min="12803" max="12804" width="0" style="154" hidden="1" customWidth="1"/>
    <col min="12805" max="12805" width="8.125" style="154" customWidth="1"/>
    <col min="12806" max="12806" width="7.875" style="154" customWidth="1"/>
    <col min="12807" max="12807" width="8.125" style="154" customWidth="1"/>
    <col min="12808" max="12808" width="15.125" style="154" customWidth="1"/>
    <col min="12809" max="13052" width="9" style="154"/>
    <col min="13053" max="13053" width="3.25" style="154" customWidth="1"/>
    <col min="13054" max="13054" width="28.875" style="154" customWidth="1"/>
    <col min="13055" max="13056" width="0" style="154" hidden="1" customWidth="1"/>
    <col min="13057" max="13057" width="12.25" style="154" customWidth="1"/>
    <col min="13058" max="13058" width="9.875" style="154" customWidth="1"/>
    <col min="13059" max="13060" width="0" style="154" hidden="1" customWidth="1"/>
    <col min="13061" max="13061" width="8.125" style="154" customWidth="1"/>
    <col min="13062" max="13062" width="7.875" style="154" customWidth="1"/>
    <col min="13063" max="13063" width="8.125" style="154" customWidth="1"/>
    <col min="13064" max="13064" width="15.125" style="154" customWidth="1"/>
    <col min="13065" max="13308" width="9" style="154"/>
    <col min="13309" max="13309" width="3.25" style="154" customWidth="1"/>
    <col min="13310" max="13310" width="28.875" style="154" customWidth="1"/>
    <col min="13311" max="13312" width="0" style="154" hidden="1" customWidth="1"/>
    <col min="13313" max="13313" width="12.25" style="154" customWidth="1"/>
    <col min="13314" max="13314" width="9.875" style="154" customWidth="1"/>
    <col min="13315" max="13316" width="0" style="154" hidden="1" customWidth="1"/>
    <col min="13317" max="13317" width="8.125" style="154" customWidth="1"/>
    <col min="13318" max="13318" width="7.875" style="154" customWidth="1"/>
    <col min="13319" max="13319" width="8.125" style="154" customWidth="1"/>
    <col min="13320" max="13320" width="15.125" style="154" customWidth="1"/>
    <col min="13321" max="13564" width="9" style="154"/>
    <col min="13565" max="13565" width="3.25" style="154" customWidth="1"/>
    <col min="13566" max="13566" width="28.875" style="154" customWidth="1"/>
    <col min="13567" max="13568" width="0" style="154" hidden="1" customWidth="1"/>
    <col min="13569" max="13569" width="12.25" style="154" customWidth="1"/>
    <col min="13570" max="13570" width="9.875" style="154" customWidth="1"/>
    <col min="13571" max="13572" width="0" style="154" hidden="1" customWidth="1"/>
    <col min="13573" max="13573" width="8.125" style="154" customWidth="1"/>
    <col min="13574" max="13574" width="7.875" style="154" customWidth="1"/>
    <col min="13575" max="13575" width="8.125" style="154" customWidth="1"/>
    <col min="13576" max="13576" width="15.125" style="154" customWidth="1"/>
    <col min="13577" max="13820" width="9" style="154"/>
    <col min="13821" max="13821" width="3.25" style="154" customWidth="1"/>
    <col min="13822" max="13822" width="28.875" style="154" customWidth="1"/>
    <col min="13823" max="13824" width="0" style="154" hidden="1" customWidth="1"/>
    <col min="13825" max="13825" width="12.25" style="154" customWidth="1"/>
    <col min="13826" max="13826" width="9.875" style="154" customWidth="1"/>
    <col min="13827" max="13828" width="0" style="154" hidden="1" customWidth="1"/>
    <col min="13829" max="13829" width="8.125" style="154" customWidth="1"/>
    <col min="13830" max="13830" width="7.875" style="154" customWidth="1"/>
    <col min="13831" max="13831" width="8.125" style="154" customWidth="1"/>
    <col min="13832" max="13832" width="15.125" style="154" customWidth="1"/>
    <col min="13833" max="14076" width="9" style="154"/>
    <col min="14077" max="14077" width="3.25" style="154" customWidth="1"/>
    <col min="14078" max="14078" width="28.875" style="154" customWidth="1"/>
    <col min="14079" max="14080" width="0" style="154" hidden="1" customWidth="1"/>
    <col min="14081" max="14081" width="12.25" style="154" customWidth="1"/>
    <col min="14082" max="14082" width="9.875" style="154" customWidth="1"/>
    <col min="14083" max="14084" width="0" style="154" hidden="1" customWidth="1"/>
    <col min="14085" max="14085" width="8.125" style="154" customWidth="1"/>
    <col min="14086" max="14086" width="7.875" style="154" customWidth="1"/>
    <col min="14087" max="14087" width="8.125" style="154" customWidth="1"/>
    <col min="14088" max="14088" width="15.125" style="154" customWidth="1"/>
    <col min="14089" max="14332" width="9" style="154"/>
    <col min="14333" max="14333" width="3.25" style="154" customWidth="1"/>
    <col min="14334" max="14334" width="28.875" style="154" customWidth="1"/>
    <col min="14335" max="14336" width="0" style="154" hidden="1" customWidth="1"/>
    <col min="14337" max="14337" width="12.25" style="154" customWidth="1"/>
    <col min="14338" max="14338" width="9.875" style="154" customWidth="1"/>
    <col min="14339" max="14340" width="0" style="154" hidden="1" customWidth="1"/>
    <col min="14341" max="14341" width="8.125" style="154" customWidth="1"/>
    <col min="14342" max="14342" width="7.875" style="154" customWidth="1"/>
    <col min="14343" max="14343" width="8.125" style="154" customWidth="1"/>
    <col min="14344" max="14344" width="15.125" style="154" customWidth="1"/>
    <col min="14345" max="14588" width="9" style="154"/>
    <col min="14589" max="14589" width="3.25" style="154" customWidth="1"/>
    <col min="14590" max="14590" width="28.875" style="154" customWidth="1"/>
    <col min="14591" max="14592" width="0" style="154" hidden="1" customWidth="1"/>
    <col min="14593" max="14593" width="12.25" style="154" customWidth="1"/>
    <col min="14594" max="14594" width="9.875" style="154" customWidth="1"/>
    <col min="14595" max="14596" width="0" style="154" hidden="1" customWidth="1"/>
    <col min="14597" max="14597" width="8.125" style="154" customWidth="1"/>
    <col min="14598" max="14598" width="7.875" style="154" customWidth="1"/>
    <col min="14599" max="14599" width="8.125" style="154" customWidth="1"/>
    <col min="14600" max="14600" width="15.125" style="154" customWidth="1"/>
    <col min="14601" max="14844" width="9" style="154"/>
    <col min="14845" max="14845" width="3.25" style="154" customWidth="1"/>
    <col min="14846" max="14846" width="28.875" style="154" customWidth="1"/>
    <col min="14847" max="14848" width="0" style="154" hidden="1" customWidth="1"/>
    <col min="14849" max="14849" width="12.25" style="154" customWidth="1"/>
    <col min="14850" max="14850" width="9.875" style="154" customWidth="1"/>
    <col min="14851" max="14852" width="0" style="154" hidden="1" customWidth="1"/>
    <col min="14853" max="14853" width="8.125" style="154" customWidth="1"/>
    <col min="14854" max="14854" width="7.875" style="154" customWidth="1"/>
    <col min="14855" max="14855" width="8.125" style="154" customWidth="1"/>
    <col min="14856" max="14856" width="15.125" style="154" customWidth="1"/>
    <col min="14857" max="15100" width="9" style="154"/>
    <col min="15101" max="15101" width="3.25" style="154" customWidth="1"/>
    <col min="15102" max="15102" width="28.875" style="154" customWidth="1"/>
    <col min="15103" max="15104" width="0" style="154" hidden="1" customWidth="1"/>
    <col min="15105" max="15105" width="12.25" style="154" customWidth="1"/>
    <col min="15106" max="15106" width="9.875" style="154" customWidth="1"/>
    <col min="15107" max="15108" width="0" style="154" hidden="1" customWidth="1"/>
    <col min="15109" max="15109" width="8.125" style="154" customWidth="1"/>
    <col min="15110" max="15110" width="7.875" style="154" customWidth="1"/>
    <col min="15111" max="15111" width="8.125" style="154" customWidth="1"/>
    <col min="15112" max="15112" width="15.125" style="154" customWidth="1"/>
    <col min="15113" max="15356" width="9" style="154"/>
    <col min="15357" max="15357" width="3.25" style="154" customWidth="1"/>
    <col min="15358" max="15358" width="28.875" style="154" customWidth="1"/>
    <col min="15359" max="15360" width="0" style="154" hidden="1" customWidth="1"/>
    <col min="15361" max="15361" width="12.25" style="154" customWidth="1"/>
    <col min="15362" max="15362" width="9.875" style="154" customWidth="1"/>
    <col min="15363" max="15364" width="0" style="154" hidden="1" customWidth="1"/>
    <col min="15365" max="15365" width="8.125" style="154" customWidth="1"/>
    <col min="15366" max="15366" width="7.875" style="154" customWidth="1"/>
    <col min="15367" max="15367" width="8.125" style="154" customWidth="1"/>
    <col min="15368" max="15368" width="15.125" style="154" customWidth="1"/>
    <col min="15369" max="15612" width="9" style="154"/>
    <col min="15613" max="15613" width="3.25" style="154" customWidth="1"/>
    <col min="15614" max="15614" width="28.875" style="154" customWidth="1"/>
    <col min="15615" max="15616" width="0" style="154" hidden="1" customWidth="1"/>
    <col min="15617" max="15617" width="12.25" style="154" customWidth="1"/>
    <col min="15618" max="15618" width="9.875" style="154" customWidth="1"/>
    <col min="15619" max="15620" width="0" style="154" hidden="1" customWidth="1"/>
    <col min="15621" max="15621" width="8.125" style="154" customWidth="1"/>
    <col min="15622" max="15622" width="7.875" style="154" customWidth="1"/>
    <col min="15623" max="15623" width="8.125" style="154" customWidth="1"/>
    <col min="15624" max="15624" width="15.125" style="154" customWidth="1"/>
    <col min="15625" max="15868" width="9" style="154"/>
    <col min="15869" max="15869" width="3.25" style="154" customWidth="1"/>
    <col min="15870" max="15870" width="28.875" style="154" customWidth="1"/>
    <col min="15871" max="15872" width="0" style="154" hidden="1" customWidth="1"/>
    <col min="15873" max="15873" width="12.25" style="154" customWidth="1"/>
    <col min="15874" max="15874" width="9.875" style="154" customWidth="1"/>
    <col min="15875" max="15876" width="0" style="154" hidden="1" customWidth="1"/>
    <col min="15877" max="15877" width="8.125" style="154" customWidth="1"/>
    <col min="15878" max="15878" width="7.875" style="154" customWidth="1"/>
    <col min="15879" max="15879" width="8.125" style="154" customWidth="1"/>
    <col min="15880" max="15880" width="15.125" style="154" customWidth="1"/>
    <col min="15881" max="16124" width="9" style="154"/>
    <col min="16125" max="16125" width="3.25" style="154" customWidth="1"/>
    <col min="16126" max="16126" width="28.875" style="154" customWidth="1"/>
    <col min="16127" max="16128" width="0" style="154" hidden="1" customWidth="1"/>
    <col min="16129" max="16129" width="12.25" style="154" customWidth="1"/>
    <col min="16130" max="16130" width="9.875" style="154" customWidth="1"/>
    <col min="16131" max="16132" width="0" style="154" hidden="1" customWidth="1"/>
    <col min="16133" max="16133" width="8.125" style="154" customWidth="1"/>
    <col min="16134" max="16134" width="7.875" style="154" customWidth="1"/>
    <col min="16135" max="16135" width="8.125" style="154" customWidth="1"/>
    <col min="16136" max="16136" width="15.125" style="154" customWidth="1"/>
    <col min="16137" max="16384" width="9" style="154"/>
  </cols>
  <sheetData>
    <row r="1" spans="1:252" ht="37.5" customHeight="1">
      <c r="A1" s="1131" t="s">
        <v>1758</v>
      </c>
      <c r="B1" s="1131"/>
      <c r="C1" s="1131"/>
      <c r="D1" s="1131"/>
      <c r="E1" s="1131"/>
      <c r="F1" s="1131"/>
      <c r="G1" s="1131"/>
      <c r="H1" s="1131"/>
    </row>
    <row r="2" spans="1:252" ht="21" customHeight="1">
      <c r="A2" s="1131" t="s">
        <v>1743</v>
      </c>
      <c r="B2" s="1131"/>
      <c r="C2" s="1131"/>
      <c r="D2" s="1131"/>
      <c r="E2" s="1131"/>
      <c r="F2" s="1131"/>
      <c r="G2" s="1131"/>
      <c r="H2" s="1131"/>
    </row>
    <row r="3" spans="1:252" ht="19.899999999999999" customHeight="1">
      <c r="A3" s="1136" t="str">
        <f>'13.SCĐB'!A2:D2</f>
        <v>(Kèm theo Quyết định số       4848     /QĐ-UBND ngày     19     /    12     /2023 của UBND tỉnh)</v>
      </c>
      <c r="B3" s="1136"/>
      <c r="C3" s="1136"/>
      <c r="D3" s="1136"/>
      <c r="E3" s="1136"/>
      <c r="F3" s="1136"/>
      <c r="G3" s="1136"/>
      <c r="H3" s="1136"/>
    </row>
    <row r="4" spans="1:252" ht="17.25" customHeight="1">
      <c r="A4" s="155"/>
      <c r="B4" s="156"/>
      <c r="C4" s="155"/>
      <c r="D4" s="156"/>
      <c r="E4" s="156"/>
      <c r="F4" s="1137" t="s">
        <v>0</v>
      </c>
      <c r="G4" s="1137"/>
      <c r="H4" s="1137"/>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row>
    <row r="5" spans="1:252" ht="15.75" customHeight="1">
      <c r="A5" s="1132" t="s">
        <v>54</v>
      </c>
      <c r="B5" s="1132" t="s">
        <v>152</v>
      </c>
      <c r="C5" s="1134" t="s">
        <v>161</v>
      </c>
      <c r="D5" s="1132" t="s">
        <v>154</v>
      </c>
      <c r="E5" s="1138" t="s">
        <v>43</v>
      </c>
      <c r="F5" s="1132" t="s">
        <v>159</v>
      </c>
      <c r="G5" s="1132" t="s">
        <v>432</v>
      </c>
      <c r="H5" s="1132" t="s">
        <v>2</v>
      </c>
    </row>
    <row r="6" spans="1:252" ht="87.75" customHeight="1">
      <c r="A6" s="1133"/>
      <c r="B6" s="1133"/>
      <c r="C6" s="1135"/>
      <c r="D6" s="1133"/>
      <c r="E6" s="1139"/>
      <c r="F6" s="1133"/>
      <c r="G6" s="1133"/>
      <c r="H6" s="1133"/>
    </row>
    <row r="7" spans="1:252" s="981" customFormat="1" ht="19.5" customHeight="1">
      <c r="A7" s="979" t="s">
        <v>35</v>
      </c>
      <c r="B7" s="979" t="s">
        <v>41</v>
      </c>
      <c r="C7" s="979" t="s">
        <v>44</v>
      </c>
      <c r="D7" s="979">
        <v>1</v>
      </c>
      <c r="E7" s="980">
        <v>2</v>
      </c>
      <c r="F7" s="979">
        <v>3</v>
      </c>
      <c r="G7" s="979">
        <v>4</v>
      </c>
      <c r="H7" s="979">
        <v>5</v>
      </c>
    </row>
    <row r="8" spans="1:252" ht="21.75" customHeight="1">
      <c r="A8" s="295"/>
      <c r="B8" s="287" t="s">
        <v>1739</v>
      </c>
      <c r="C8" s="266"/>
      <c r="D8" s="267">
        <f>D9+D83</f>
        <v>429230</v>
      </c>
      <c r="E8" s="267">
        <f>E9+E83</f>
        <v>322413</v>
      </c>
      <c r="F8" s="267">
        <f>F9+F83</f>
        <v>106817</v>
      </c>
      <c r="G8" s="267">
        <f>G9+G83</f>
        <v>68180</v>
      </c>
      <c r="H8" s="266"/>
    </row>
    <row r="9" spans="1:252" s="158" customFormat="1" ht="45">
      <c r="A9" s="126" t="s">
        <v>4</v>
      </c>
      <c r="B9" s="460" t="s">
        <v>177</v>
      </c>
      <c r="C9" s="126"/>
      <c r="D9" s="157">
        <f>SUM(D10:D82)</f>
        <v>236293</v>
      </c>
      <c r="E9" s="157">
        <f>SUM(E10:E82)</f>
        <v>186753</v>
      </c>
      <c r="F9" s="157">
        <f>SUM(F10:F82)</f>
        <v>49540</v>
      </c>
      <c r="G9" s="157">
        <f>SUM(G10:G82)</f>
        <v>49540</v>
      </c>
      <c r="H9" s="125" t="s">
        <v>178</v>
      </c>
    </row>
    <row r="10" spans="1:252" ht="45">
      <c r="A10" s="137">
        <v>1</v>
      </c>
      <c r="B10" s="461" t="s">
        <v>466</v>
      </c>
      <c r="C10" s="139" t="s">
        <v>487</v>
      </c>
      <c r="D10" s="138">
        <v>5465</v>
      </c>
      <c r="E10" s="141">
        <v>4398</v>
      </c>
      <c r="F10" s="138">
        <v>1067</v>
      </c>
      <c r="G10" s="141">
        <v>1067</v>
      </c>
      <c r="H10" s="125"/>
    </row>
    <row r="11" spans="1:252" s="158" customFormat="1" ht="45">
      <c r="A11" s="137">
        <v>2</v>
      </c>
      <c r="B11" s="461" t="s">
        <v>467</v>
      </c>
      <c r="C11" s="139" t="s">
        <v>488</v>
      </c>
      <c r="D11" s="138">
        <v>2725</v>
      </c>
      <c r="E11" s="141">
        <v>2400</v>
      </c>
      <c r="F11" s="138">
        <v>325</v>
      </c>
      <c r="G11" s="141">
        <v>325</v>
      </c>
      <c r="H11" s="125"/>
      <c r="I11" s="154"/>
    </row>
    <row r="12" spans="1:252" ht="60">
      <c r="A12" s="137">
        <v>3</v>
      </c>
      <c r="B12" s="461" t="s">
        <v>468</v>
      </c>
      <c r="C12" s="139" t="s">
        <v>1657</v>
      </c>
      <c r="D12" s="138">
        <v>4993</v>
      </c>
      <c r="E12" s="141">
        <v>4000</v>
      </c>
      <c r="F12" s="138">
        <v>993</v>
      </c>
      <c r="G12" s="141">
        <v>993</v>
      </c>
      <c r="H12" s="125"/>
    </row>
    <row r="13" spans="1:252" ht="45">
      <c r="A13" s="137">
        <v>4</v>
      </c>
      <c r="B13" s="461" t="s">
        <v>469</v>
      </c>
      <c r="C13" s="139" t="s">
        <v>1619</v>
      </c>
      <c r="D13" s="142">
        <v>1084</v>
      </c>
      <c r="E13" s="141">
        <v>880</v>
      </c>
      <c r="F13" s="138">
        <v>204</v>
      </c>
      <c r="G13" s="141">
        <v>204</v>
      </c>
      <c r="H13" s="555"/>
    </row>
    <row r="14" spans="1:252" ht="45">
      <c r="A14" s="137">
        <v>5</v>
      </c>
      <c r="B14" s="461" t="s">
        <v>470</v>
      </c>
      <c r="C14" s="139" t="s">
        <v>489</v>
      </c>
      <c r="D14" s="142">
        <v>2473</v>
      </c>
      <c r="E14" s="141">
        <v>2000</v>
      </c>
      <c r="F14" s="138">
        <v>473</v>
      </c>
      <c r="G14" s="141">
        <v>473</v>
      </c>
      <c r="H14" s="555"/>
    </row>
    <row r="15" spans="1:252" ht="45">
      <c r="A15" s="137">
        <v>6</v>
      </c>
      <c r="B15" s="461" t="s">
        <v>471</v>
      </c>
      <c r="C15" s="139" t="s">
        <v>490</v>
      </c>
      <c r="D15" s="142">
        <v>1091</v>
      </c>
      <c r="E15" s="141">
        <v>880</v>
      </c>
      <c r="F15" s="138">
        <v>211</v>
      </c>
      <c r="G15" s="141">
        <v>211</v>
      </c>
      <c r="H15" s="555"/>
    </row>
    <row r="16" spans="1:252" ht="60">
      <c r="A16" s="137">
        <v>7</v>
      </c>
      <c r="B16" s="461" t="s">
        <v>472</v>
      </c>
      <c r="C16" s="139" t="s">
        <v>491</v>
      </c>
      <c r="D16" s="142">
        <v>2185</v>
      </c>
      <c r="E16" s="141">
        <v>1760</v>
      </c>
      <c r="F16" s="138">
        <v>425</v>
      </c>
      <c r="G16" s="141">
        <v>425</v>
      </c>
      <c r="H16" s="555"/>
    </row>
    <row r="17" spans="1:9" s="158" customFormat="1" ht="45">
      <c r="A17" s="137">
        <v>8</v>
      </c>
      <c r="B17" s="461" t="s">
        <v>473</v>
      </c>
      <c r="C17" s="139" t="s">
        <v>492</v>
      </c>
      <c r="D17" s="142">
        <v>5443</v>
      </c>
      <c r="E17" s="141">
        <v>4400</v>
      </c>
      <c r="F17" s="138">
        <v>1043</v>
      </c>
      <c r="G17" s="141">
        <v>1043</v>
      </c>
      <c r="H17" s="125"/>
      <c r="I17" s="154"/>
    </row>
    <row r="18" spans="1:9" ht="45">
      <c r="A18" s="137">
        <v>9</v>
      </c>
      <c r="B18" s="461" t="s">
        <v>1659</v>
      </c>
      <c r="C18" s="139" t="s">
        <v>1658</v>
      </c>
      <c r="D18" s="142">
        <v>19846</v>
      </c>
      <c r="E18" s="141">
        <v>16000</v>
      </c>
      <c r="F18" s="138">
        <v>3846</v>
      </c>
      <c r="G18" s="141">
        <v>3846</v>
      </c>
      <c r="H18" s="555"/>
    </row>
    <row r="19" spans="1:9" s="158" customFormat="1" ht="75">
      <c r="A19" s="137">
        <v>10</v>
      </c>
      <c r="B19" s="461" t="s">
        <v>1410</v>
      </c>
      <c r="C19" s="139" t="s">
        <v>493</v>
      </c>
      <c r="D19" s="138">
        <v>1047</v>
      </c>
      <c r="E19" s="141">
        <v>880</v>
      </c>
      <c r="F19" s="138">
        <v>167</v>
      </c>
      <c r="G19" s="141">
        <v>167</v>
      </c>
      <c r="H19" s="126"/>
      <c r="I19" s="154"/>
    </row>
    <row r="20" spans="1:9" s="143" customFormat="1" ht="30">
      <c r="A20" s="137">
        <v>11</v>
      </c>
      <c r="B20" s="461" t="s">
        <v>195</v>
      </c>
      <c r="C20" s="139" t="s">
        <v>1620</v>
      </c>
      <c r="D20" s="140">
        <v>3549</v>
      </c>
      <c r="E20" s="141">
        <v>2950</v>
      </c>
      <c r="F20" s="138">
        <v>599</v>
      </c>
      <c r="G20" s="141">
        <v>599</v>
      </c>
      <c r="H20" s="555"/>
      <c r="I20" s="154"/>
    </row>
    <row r="21" spans="1:9" s="143" customFormat="1" ht="45">
      <c r="A21" s="137">
        <v>12</v>
      </c>
      <c r="B21" s="461" t="s">
        <v>474</v>
      </c>
      <c r="C21" s="139" t="s">
        <v>1693</v>
      </c>
      <c r="D21" s="140">
        <v>1991</v>
      </c>
      <c r="E21" s="141">
        <v>1400</v>
      </c>
      <c r="F21" s="138">
        <v>591</v>
      </c>
      <c r="G21" s="141">
        <v>591</v>
      </c>
      <c r="H21" s="555"/>
      <c r="I21" s="154"/>
    </row>
    <row r="22" spans="1:9" s="143" customFormat="1" ht="75">
      <c r="A22" s="137">
        <v>13</v>
      </c>
      <c r="B22" s="461" t="s">
        <v>305</v>
      </c>
      <c r="C22" s="139" t="s">
        <v>494</v>
      </c>
      <c r="D22" s="140">
        <v>2971</v>
      </c>
      <c r="E22" s="141">
        <v>2400</v>
      </c>
      <c r="F22" s="138">
        <v>571</v>
      </c>
      <c r="G22" s="141">
        <v>571</v>
      </c>
      <c r="H22" s="555"/>
      <c r="I22" s="154"/>
    </row>
    <row r="23" spans="1:9" s="143" customFormat="1" ht="60">
      <c r="A23" s="137">
        <v>14</v>
      </c>
      <c r="B23" s="461" t="s">
        <v>475</v>
      </c>
      <c r="C23" s="139" t="s">
        <v>495</v>
      </c>
      <c r="D23" s="140">
        <v>1012</v>
      </c>
      <c r="E23" s="141">
        <v>770</v>
      </c>
      <c r="F23" s="138">
        <v>242</v>
      </c>
      <c r="G23" s="141">
        <v>242</v>
      </c>
      <c r="H23" s="555"/>
      <c r="I23" s="154"/>
    </row>
    <row r="24" spans="1:9" s="143" customFormat="1" ht="45">
      <c r="A24" s="137">
        <v>15</v>
      </c>
      <c r="B24" s="461" t="s">
        <v>196</v>
      </c>
      <c r="C24" s="139" t="s">
        <v>1621</v>
      </c>
      <c r="D24" s="140">
        <v>3781</v>
      </c>
      <c r="E24" s="141">
        <v>3040</v>
      </c>
      <c r="F24" s="138">
        <v>741</v>
      </c>
      <c r="G24" s="141">
        <v>741</v>
      </c>
      <c r="H24" s="555"/>
      <c r="I24" s="154"/>
    </row>
    <row r="25" spans="1:9" s="159" customFormat="1" ht="45">
      <c r="A25" s="137">
        <v>16</v>
      </c>
      <c r="B25" s="461" t="s">
        <v>197</v>
      </c>
      <c r="C25" s="139" t="s">
        <v>496</v>
      </c>
      <c r="D25" s="140">
        <v>1692</v>
      </c>
      <c r="E25" s="141">
        <v>1360</v>
      </c>
      <c r="F25" s="138">
        <v>332</v>
      </c>
      <c r="G25" s="141">
        <v>332</v>
      </c>
      <c r="H25" s="555"/>
      <c r="I25" s="154"/>
    </row>
    <row r="26" spans="1:9" s="143" customFormat="1" ht="60">
      <c r="A26" s="137">
        <v>17</v>
      </c>
      <c r="B26" s="461" t="s">
        <v>198</v>
      </c>
      <c r="C26" s="139" t="s">
        <v>497</v>
      </c>
      <c r="D26" s="140">
        <v>2293</v>
      </c>
      <c r="E26" s="141">
        <v>1840</v>
      </c>
      <c r="F26" s="138">
        <v>453</v>
      </c>
      <c r="G26" s="141">
        <v>453</v>
      </c>
      <c r="H26" s="555"/>
      <c r="I26" s="154"/>
    </row>
    <row r="27" spans="1:9" s="143" customFormat="1" ht="30">
      <c r="A27" s="137">
        <v>18</v>
      </c>
      <c r="B27" s="461" t="s">
        <v>199</v>
      </c>
      <c r="C27" s="139" t="s">
        <v>498</v>
      </c>
      <c r="D27" s="140">
        <v>3247</v>
      </c>
      <c r="E27" s="141">
        <v>2660</v>
      </c>
      <c r="F27" s="138">
        <v>587</v>
      </c>
      <c r="G27" s="141">
        <v>587</v>
      </c>
      <c r="H27" s="555"/>
      <c r="I27" s="154"/>
    </row>
    <row r="28" spans="1:9" s="143" customFormat="1" ht="60">
      <c r="A28" s="137">
        <v>19</v>
      </c>
      <c r="B28" s="461" t="s">
        <v>200</v>
      </c>
      <c r="C28" s="139" t="s">
        <v>499</v>
      </c>
      <c r="D28" s="140">
        <v>1621</v>
      </c>
      <c r="E28" s="141">
        <v>1340</v>
      </c>
      <c r="F28" s="138">
        <v>281</v>
      </c>
      <c r="G28" s="141">
        <v>281</v>
      </c>
      <c r="H28" s="555"/>
      <c r="I28" s="154"/>
    </row>
    <row r="29" spans="1:9" s="143" customFormat="1" ht="60">
      <c r="A29" s="137">
        <v>20</v>
      </c>
      <c r="B29" s="461" t="s">
        <v>201</v>
      </c>
      <c r="C29" s="139" t="s">
        <v>500</v>
      </c>
      <c r="D29" s="140">
        <v>1995</v>
      </c>
      <c r="E29" s="141">
        <v>1600</v>
      </c>
      <c r="F29" s="138">
        <v>395</v>
      </c>
      <c r="G29" s="141">
        <v>395</v>
      </c>
      <c r="H29" s="555"/>
      <c r="I29" s="154"/>
    </row>
    <row r="30" spans="1:9" s="143" customFormat="1" ht="45">
      <c r="A30" s="137">
        <v>21</v>
      </c>
      <c r="B30" s="461" t="s">
        <v>476</v>
      </c>
      <c r="C30" s="139" t="s">
        <v>501</v>
      </c>
      <c r="D30" s="140">
        <v>1068</v>
      </c>
      <c r="E30" s="141">
        <v>770</v>
      </c>
      <c r="F30" s="138">
        <v>298</v>
      </c>
      <c r="G30" s="141">
        <v>298</v>
      </c>
      <c r="H30" s="555"/>
      <c r="I30" s="154"/>
    </row>
    <row r="31" spans="1:9" s="143" customFormat="1" ht="60">
      <c r="A31" s="137">
        <v>22</v>
      </c>
      <c r="B31" s="461" t="s">
        <v>202</v>
      </c>
      <c r="C31" s="139" t="s">
        <v>502</v>
      </c>
      <c r="D31" s="140">
        <v>1088</v>
      </c>
      <c r="E31" s="141">
        <v>880</v>
      </c>
      <c r="F31" s="138">
        <v>208</v>
      </c>
      <c r="G31" s="141">
        <v>208</v>
      </c>
      <c r="H31" s="555"/>
      <c r="I31" s="154"/>
    </row>
    <row r="32" spans="1:9" s="159" customFormat="1" ht="75">
      <c r="A32" s="137">
        <v>23</v>
      </c>
      <c r="B32" s="461" t="s">
        <v>477</v>
      </c>
      <c r="C32" s="139" t="s">
        <v>503</v>
      </c>
      <c r="D32" s="140">
        <v>2712</v>
      </c>
      <c r="E32" s="141">
        <v>2100</v>
      </c>
      <c r="F32" s="138">
        <v>612</v>
      </c>
      <c r="G32" s="141">
        <v>612</v>
      </c>
      <c r="H32" s="555"/>
      <c r="I32" s="154"/>
    </row>
    <row r="33" spans="1:9" s="143" customFormat="1" ht="45">
      <c r="A33" s="137">
        <v>24</v>
      </c>
      <c r="B33" s="461" t="s">
        <v>478</v>
      </c>
      <c r="C33" s="139" t="s">
        <v>504</v>
      </c>
      <c r="D33" s="140">
        <v>884</v>
      </c>
      <c r="E33" s="141">
        <v>630</v>
      </c>
      <c r="F33" s="138">
        <v>254</v>
      </c>
      <c r="G33" s="141">
        <v>254</v>
      </c>
      <c r="H33" s="555"/>
      <c r="I33" s="154"/>
    </row>
    <row r="34" spans="1:9" s="143" customFormat="1" ht="75">
      <c r="A34" s="137">
        <v>25</v>
      </c>
      <c r="B34" s="461" t="s">
        <v>203</v>
      </c>
      <c r="C34" s="139" t="s">
        <v>505</v>
      </c>
      <c r="D34" s="140">
        <v>1091</v>
      </c>
      <c r="E34" s="141">
        <v>880</v>
      </c>
      <c r="F34" s="138">
        <v>211</v>
      </c>
      <c r="G34" s="141">
        <v>211</v>
      </c>
      <c r="H34" s="555"/>
      <c r="I34" s="154"/>
    </row>
    <row r="35" spans="1:9" s="143" customFormat="1" ht="45">
      <c r="A35" s="137">
        <v>26</v>
      </c>
      <c r="B35" s="461" t="s">
        <v>204</v>
      </c>
      <c r="C35" s="139" t="s">
        <v>506</v>
      </c>
      <c r="D35" s="140">
        <v>2991</v>
      </c>
      <c r="E35" s="141">
        <v>2400</v>
      </c>
      <c r="F35" s="138">
        <v>591</v>
      </c>
      <c r="G35" s="141">
        <v>591</v>
      </c>
      <c r="H35" s="555"/>
      <c r="I35" s="154"/>
    </row>
    <row r="36" spans="1:9" s="143" customFormat="1" ht="60">
      <c r="A36" s="137">
        <v>27</v>
      </c>
      <c r="B36" s="461" t="s">
        <v>479</v>
      </c>
      <c r="C36" s="139" t="s">
        <v>507</v>
      </c>
      <c r="D36" s="140">
        <v>1069</v>
      </c>
      <c r="E36" s="141">
        <v>770</v>
      </c>
      <c r="F36" s="138">
        <v>299</v>
      </c>
      <c r="G36" s="141">
        <v>299</v>
      </c>
      <c r="H36" s="555"/>
      <c r="I36" s="154"/>
    </row>
    <row r="37" spans="1:9" s="158" customFormat="1" ht="60">
      <c r="A37" s="137">
        <v>28</v>
      </c>
      <c r="B37" s="461" t="s">
        <v>205</v>
      </c>
      <c r="C37" s="139" t="s">
        <v>508</v>
      </c>
      <c r="D37" s="138">
        <v>1091</v>
      </c>
      <c r="E37" s="141">
        <v>880</v>
      </c>
      <c r="F37" s="138">
        <v>211</v>
      </c>
      <c r="G37" s="141">
        <v>211</v>
      </c>
      <c r="H37" s="126"/>
      <c r="I37" s="154"/>
    </row>
    <row r="38" spans="1:9" s="158" customFormat="1" ht="60">
      <c r="A38" s="137">
        <v>29</v>
      </c>
      <c r="B38" s="461" t="s">
        <v>206</v>
      </c>
      <c r="C38" s="139" t="s">
        <v>509</v>
      </c>
      <c r="D38" s="138">
        <v>1062</v>
      </c>
      <c r="E38" s="141">
        <v>880</v>
      </c>
      <c r="F38" s="138">
        <v>182</v>
      </c>
      <c r="G38" s="141">
        <v>182</v>
      </c>
      <c r="H38" s="126"/>
      <c r="I38" s="154"/>
    </row>
    <row r="39" spans="1:9" s="158" customFormat="1" ht="60">
      <c r="A39" s="137">
        <v>30</v>
      </c>
      <c r="B39" s="461" t="s">
        <v>207</v>
      </c>
      <c r="C39" s="139" t="s">
        <v>1694</v>
      </c>
      <c r="D39" s="138">
        <v>917</v>
      </c>
      <c r="E39" s="141">
        <v>880</v>
      </c>
      <c r="F39" s="138">
        <v>37</v>
      </c>
      <c r="G39" s="141">
        <v>37</v>
      </c>
      <c r="H39" s="126"/>
      <c r="I39" s="154"/>
    </row>
    <row r="40" spans="1:9" s="158" customFormat="1" ht="45">
      <c r="A40" s="137">
        <v>31</v>
      </c>
      <c r="B40" s="461" t="s">
        <v>480</v>
      </c>
      <c r="C40" s="139" t="s">
        <v>510</v>
      </c>
      <c r="D40" s="138">
        <v>992</v>
      </c>
      <c r="E40" s="141">
        <v>700</v>
      </c>
      <c r="F40" s="138">
        <v>292</v>
      </c>
      <c r="G40" s="141">
        <v>292</v>
      </c>
      <c r="H40" s="125"/>
      <c r="I40" s="154"/>
    </row>
    <row r="41" spans="1:9" s="158" customFormat="1" ht="45">
      <c r="A41" s="137">
        <v>32</v>
      </c>
      <c r="B41" s="461" t="s">
        <v>481</v>
      </c>
      <c r="C41" s="139" t="s">
        <v>511</v>
      </c>
      <c r="D41" s="138">
        <v>891</v>
      </c>
      <c r="E41" s="141">
        <v>630</v>
      </c>
      <c r="F41" s="138">
        <v>261</v>
      </c>
      <c r="G41" s="141">
        <v>261</v>
      </c>
      <c r="H41" s="126"/>
      <c r="I41" s="154"/>
    </row>
    <row r="42" spans="1:9" s="158" customFormat="1" ht="45">
      <c r="A42" s="137">
        <v>33</v>
      </c>
      <c r="B42" s="461" t="s">
        <v>208</v>
      </c>
      <c r="C42" s="139" t="s">
        <v>1695</v>
      </c>
      <c r="D42" s="138">
        <v>2084</v>
      </c>
      <c r="E42" s="141">
        <v>1670</v>
      </c>
      <c r="F42" s="138">
        <v>414</v>
      </c>
      <c r="G42" s="141">
        <v>414</v>
      </c>
      <c r="H42" s="126"/>
      <c r="I42" s="154"/>
    </row>
    <row r="43" spans="1:9" s="158" customFormat="1" ht="60">
      <c r="A43" s="137">
        <v>34</v>
      </c>
      <c r="B43" s="461" t="s">
        <v>209</v>
      </c>
      <c r="C43" s="139" t="s">
        <v>512</v>
      </c>
      <c r="D43" s="138">
        <v>3777</v>
      </c>
      <c r="E43" s="141">
        <v>3040</v>
      </c>
      <c r="F43" s="138">
        <v>737</v>
      </c>
      <c r="G43" s="141">
        <v>737</v>
      </c>
      <c r="H43" s="126"/>
      <c r="I43" s="154"/>
    </row>
    <row r="44" spans="1:9" s="158" customFormat="1" ht="45">
      <c r="A44" s="137">
        <v>35</v>
      </c>
      <c r="B44" s="461" t="s">
        <v>210</v>
      </c>
      <c r="C44" s="139" t="s">
        <v>1696</v>
      </c>
      <c r="D44" s="138">
        <v>1892</v>
      </c>
      <c r="E44" s="141">
        <v>1520</v>
      </c>
      <c r="F44" s="138">
        <v>372</v>
      </c>
      <c r="G44" s="141">
        <v>372</v>
      </c>
      <c r="H44" s="126"/>
      <c r="I44" s="154"/>
    </row>
    <row r="45" spans="1:9" s="158" customFormat="1" ht="60">
      <c r="A45" s="137">
        <v>36</v>
      </c>
      <c r="B45" s="461" t="s">
        <v>211</v>
      </c>
      <c r="C45" s="139" t="s">
        <v>513</v>
      </c>
      <c r="D45" s="138">
        <v>1095</v>
      </c>
      <c r="E45" s="141">
        <v>880</v>
      </c>
      <c r="F45" s="138">
        <v>215</v>
      </c>
      <c r="G45" s="141">
        <v>215</v>
      </c>
      <c r="H45" s="125"/>
      <c r="I45" s="154"/>
    </row>
    <row r="46" spans="1:9" s="158" customFormat="1" ht="60">
      <c r="A46" s="137">
        <v>37</v>
      </c>
      <c r="B46" s="461" t="s">
        <v>212</v>
      </c>
      <c r="C46" s="139" t="s">
        <v>1697</v>
      </c>
      <c r="D46" s="138">
        <v>2229</v>
      </c>
      <c r="E46" s="141">
        <v>1790</v>
      </c>
      <c r="F46" s="138">
        <v>439</v>
      </c>
      <c r="G46" s="141">
        <v>439</v>
      </c>
      <c r="H46" s="125"/>
      <c r="I46" s="154"/>
    </row>
    <row r="47" spans="1:9" s="158" customFormat="1" ht="45">
      <c r="A47" s="137">
        <v>38</v>
      </c>
      <c r="B47" s="461" t="s">
        <v>213</v>
      </c>
      <c r="C47" s="139" t="s">
        <v>1622</v>
      </c>
      <c r="D47" s="138">
        <v>4492</v>
      </c>
      <c r="E47" s="141">
        <v>3583</v>
      </c>
      <c r="F47" s="138">
        <v>909</v>
      </c>
      <c r="G47" s="141">
        <v>909</v>
      </c>
      <c r="H47" s="125"/>
      <c r="I47" s="154"/>
    </row>
    <row r="48" spans="1:9" s="158" customFormat="1" ht="75">
      <c r="A48" s="137">
        <v>39</v>
      </c>
      <c r="B48" s="461" t="s">
        <v>482</v>
      </c>
      <c r="C48" s="139" t="s">
        <v>1698</v>
      </c>
      <c r="D48" s="138">
        <v>1082</v>
      </c>
      <c r="E48" s="141">
        <v>770</v>
      </c>
      <c r="F48" s="138">
        <v>312</v>
      </c>
      <c r="G48" s="141">
        <v>312</v>
      </c>
      <c r="H48" s="125"/>
      <c r="I48" s="154"/>
    </row>
    <row r="49" spans="1:9" s="158" customFormat="1" ht="60">
      <c r="A49" s="137">
        <v>40</v>
      </c>
      <c r="B49" s="461" t="s">
        <v>214</v>
      </c>
      <c r="C49" s="139" t="s">
        <v>514</v>
      </c>
      <c r="D49" s="138">
        <v>1093</v>
      </c>
      <c r="E49" s="141">
        <v>880</v>
      </c>
      <c r="F49" s="138">
        <v>213</v>
      </c>
      <c r="G49" s="141">
        <v>213</v>
      </c>
      <c r="H49" s="125"/>
      <c r="I49" s="154"/>
    </row>
    <row r="50" spans="1:9" s="158" customFormat="1" ht="45">
      <c r="A50" s="137">
        <v>41</v>
      </c>
      <c r="B50" s="461" t="s">
        <v>215</v>
      </c>
      <c r="C50" s="139" t="s">
        <v>515</v>
      </c>
      <c r="D50" s="138">
        <v>2946</v>
      </c>
      <c r="E50" s="141">
        <v>2400</v>
      </c>
      <c r="F50" s="138">
        <v>546</v>
      </c>
      <c r="G50" s="141">
        <v>546</v>
      </c>
      <c r="H50" s="125"/>
      <c r="I50" s="154"/>
    </row>
    <row r="51" spans="1:9" s="158" customFormat="1" ht="60">
      <c r="A51" s="137">
        <v>42</v>
      </c>
      <c r="B51" s="461" t="s">
        <v>483</v>
      </c>
      <c r="C51" s="139" t="s">
        <v>516</v>
      </c>
      <c r="D51" s="138">
        <v>1049</v>
      </c>
      <c r="E51" s="141">
        <v>770</v>
      </c>
      <c r="F51" s="138">
        <v>279</v>
      </c>
      <c r="G51" s="141">
        <v>279</v>
      </c>
      <c r="H51" s="125"/>
      <c r="I51" s="154"/>
    </row>
    <row r="52" spans="1:9" s="158" customFormat="1" ht="60">
      <c r="A52" s="137">
        <v>43</v>
      </c>
      <c r="B52" s="461" t="s">
        <v>216</v>
      </c>
      <c r="C52" s="139" t="s">
        <v>1699</v>
      </c>
      <c r="D52" s="138">
        <v>4787</v>
      </c>
      <c r="E52" s="141">
        <v>3840</v>
      </c>
      <c r="F52" s="138">
        <v>947</v>
      </c>
      <c r="G52" s="141">
        <v>947</v>
      </c>
      <c r="H52" s="125"/>
      <c r="I52" s="154"/>
    </row>
    <row r="53" spans="1:9" s="158" customFormat="1" ht="45">
      <c r="A53" s="137">
        <v>44</v>
      </c>
      <c r="B53" s="461" t="s">
        <v>217</v>
      </c>
      <c r="C53" s="139" t="s">
        <v>517</v>
      </c>
      <c r="D53" s="138">
        <v>1095</v>
      </c>
      <c r="E53" s="141">
        <v>880</v>
      </c>
      <c r="F53" s="138">
        <v>215</v>
      </c>
      <c r="G53" s="141">
        <v>215</v>
      </c>
      <c r="H53" s="125"/>
      <c r="I53" s="154"/>
    </row>
    <row r="54" spans="1:9" s="158" customFormat="1" ht="45">
      <c r="A54" s="137">
        <v>45</v>
      </c>
      <c r="B54" s="461" t="s">
        <v>218</v>
      </c>
      <c r="C54" s="139" t="s">
        <v>518</v>
      </c>
      <c r="D54" s="138">
        <v>3491</v>
      </c>
      <c r="E54" s="141">
        <v>2800</v>
      </c>
      <c r="F54" s="138">
        <v>691</v>
      </c>
      <c r="G54" s="141">
        <v>691</v>
      </c>
      <c r="H54" s="125"/>
      <c r="I54" s="154"/>
    </row>
    <row r="55" spans="1:9" s="158" customFormat="1" ht="45">
      <c r="A55" s="137">
        <v>46</v>
      </c>
      <c r="B55" s="461" t="s">
        <v>219</v>
      </c>
      <c r="C55" s="139" t="s">
        <v>1623</v>
      </c>
      <c r="D55" s="138">
        <v>1095</v>
      </c>
      <c r="E55" s="141">
        <v>880</v>
      </c>
      <c r="F55" s="138">
        <v>215</v>
      </c>
      <c r="G55" s="141">
        <v>215</v>
      </c>
      <c r="H55" s="125"/>
      <c r="I55" s="154"/>
    </row>
    <row r="56" spans="1:9" s="158" customFormat="1" ht="60">
      <c r="A56" s="137">
        <v>47</v>
      </c>
      <c r="B56" s="461" t="s">
        <v>220</v>
      </c>
      <c r="C56" s="139" t="s">
        <v>519</v>
      </c>
      <c r="D56" s="138">
        <v>1093</v>
      </c>
      <c r="E56" s="141">
        <v>880</v>
      </c>
      <c r="F56" s="138">
        <v>213</v>
      </c>
      <c r="G56" s="141">
        <v>213</v>
      </c>
      <c r="H56" s="125"/>
      <c r="I56" s="154"/>
    </row>
    <row r="57" spans="1:9" s="158" customFormat="1" ht="30">
      <c r="A57" s="137">
        <v>48</v>
      </c>
      <c r="B57" s="461" t="s">
        <v>484</v>
      </c>
      <c r="C57" s="139" t="s">
        <v>520</v>
      </c>
      <c r="D57" s="138">
        <v>873</v>
      </c>
      <c r="E57" s="141">
        <v>630</v>
      </c>
      <c r="F57" s="138">
        <v>243</v>
      </c>
      <c r="G57" s="141">
        <v>243</v>
      </c>
      <c r="H57" s="125"/>
      <c r="I57" s="154"/>
    </row>
    <row r="58" spans="1:9" s="158" customFormat="1" ht="45">
      <c r="A58" s="137">
        <v>49</v>
      </c>
      <c r="B58" s="461" t="s">
        <v>233</v>
      </c>
      <c r="C58" s="139" t="s">
        <v>521</v>
      </c>
      <c r="D58" s="138">
        <v>6285</v>
      </c>
      <c r="E58" s="141">
        <v>5040</v>
      </c>
      <c r="F58" s="138">
        <v>1245</v>
      </c>
      <c r="G58" s="141">
        <v>1245</v>
      </c>
      <c r="H58" s="125"/>
      <c r="I58" s="154"/>
    </row>
    <row r="59" spans="1:9" s="158" customFormat="1" ht="45">
      <c r="A59" s="137">
        <v>50</v>
      </c>
      <c r="B59" s="461" t="s">
        <v>221</v>
      </c>
      <c r="C59" s="139" t="s">
        <v>522</v>
      </c>
      <c r="D59" s="138">
        <v>3285</v>
      </c>
      <c r="E59" s="141">
        <v>2640</v>
      </c>
      <c r="F59" s="138">
        <v>645</v>
      </c>
      <c r="G59" s="141">
        <v>645</v>
      </c>
      <c r="H59" s="125"/>
      <c r="I59" s="154"/>
    </row>
    <row r="60" spans="1:9" s="158" customFormat="1" ht="60">
      <c r="A60" s="137">
        <v>51</v>
      </c>
      <c r="B60" s="461" t="s">
        <v>485</v>
      </c>
      <c r="C60" s="139" t="s">
        <v>523</v>
      </c>
      <c r="D60" s="138">
        <v>3624</v>
      </c>
      <c r="E60" s="141">
        <v>3150</v>
      </c>
      <c r="F60" s="138">
        <v>474</v>
      </c>
      <c r="G60" s="141">
        <v>474</v>
      </c>
      <c r="H60" s="125"/>
      <c r="I60" s="154"/>
    </row>
    <row r="61" spans="1:9" s="158" customFormat="1" ht="60">
      <c r="A61" s="137">
        <v>52</v>
      </c>
      <c r="B61" s="461" t="s">
        <v>222</v>
      </c>
      <c r="C61" s="139" t="s">
        <v>524</v>
      </c>
      <c r="D61" s="138">
        <v>3372</v>
      </c>
      <c r="E61" s="141">
        <v>2730</v>
      </c>
      <c r="F61" s="138">
        <v>642</v>
      </c>
      <c r="G61" s="141">
        <v>642</v>
      </c>
      <c r="H61" s="125"/>
      <c r="I61" s="154"/>
    </row>
    <row r="62" spans="1:9" s="158" customFormat="1" ht="45">
      <c r="A62" s="137">
        <v>53</v>
      </c>
      <c r="B62" s="461" t="s">
        <v>223</v>
      </c>
      <c r="C62" s="139" t="s">
        <v>525</v>
      </c>
      <c r="D62" s="138">
        <v>2293</v>
      </c>
      <c r="E62" s="141">
        <v>1840</v>
      </c>
      <c r="F62" s="138">
        <v>453</v>
      </c>
      <c r="G62" s="141">
        <v>453</v>
      </c>
      <c r="H62" s="125"/>
      <c r="I62" s="154"/>
    </row>
    <row r="63" spans="1:9" s="158" customFormat="1" ht="45">
      <c r="A63" s="137">
        <v>54</v>
      </c>
      <c r="B63" s="461" t="s">
        <v>224</v>
      </c>
      <c r="C63" s="139" t="s">
        <v>526</v>
      </c>
      <c r="D63" s="138">
        <v>5358</v>
      </c>
      <c r="E63" s="141">
        <v>4400</v>
      </c>
      <c r="F63" s="138">
        <v>958</v>
      </c>
      <c r="G63" s="141">
        <v>958</v>
      </c>
      <c r="H63" s="125"/>
      <c r="I63" s="154"/>
    </row>
    <row r="64" spans="1:9" s="158" customFormat="1" ht="45">
      <c r="A64" s="137">
        <v>55</v>
      </c>
      <c r="B64" s="461" t="s">
        <v>225</v>
      </c>
      <c r="C64" s="139" t="s">
        <v>527</v>
      </c>
      <c r="D64" s="138">
        <v>2481</v>
      </c>
      <c r="E64" s="141">
        <v>1990</v>
      </c>
      <c r="F64" s="138">
        <v>491</v>
      </c>
      <c r="G64" s="141">
        <v>491</v>
      </c>
      <c r="H64" s="125"/>
      <c r="I64" s="154"/>
    </row>
    <row r="65" spans="1:9" s="158" customFormat="1" ht="45">
      <c r="A65" s="137">
        <v>56</v>
      </c>
      <c r="B65" s="461" t="s">
        <v>226</v>
      </c>
      <c r="C65" s="139" t="s">
        <v>528</v>
      </c>
      <c r="D65" s="138">
        <v>4452</v>
      </c>
      <c r="E65" s="141">
        <v>3780</v>
      </c>
      <c r="F65" s="138">
        <v>672</v>
      </c>
      <c r="G65" s="141">
        <v>672</v>
      </c>
      <c r="H65" s="125"/>
      <c r="I65" s="154"/>
    </row>
    <row r="66" spans="1:9" s="158" customFormat="1" ht="60">
      <c r="A66" s="137">
        <v>57</v>
      </c>
      <c r="B66" s="461" t="s">
        <v>227</v>
      </c>
      <c r="C66" s="139" t="s">
        <v>529</v>
      </c>
      <c r="D66" s="138">
        <v>2490</v>
      </c>
      <c r="E66" s="141">
        <v>2000</v>
      </c>
      <c r="F66" s="138">
        <v>490</v>
      </c>
      <c r="G66" s="141">
        <v>490</v>
      </c>
      <c r="H66" s="125"/>
      <c r="I66" s="154"/>
    </row>
    <row r="67" spans="1:9" s="158" customFormat="1" ht="30">
      <c r="A67" s="137">
        <v>58</v>
      </c>
      <c r="B67" s="461" t="s">
        <v>258</v>
      </c>
      <c r="C67" s="139" t="s">
        <v>530</v>
      </c>
      <c r="D67" s="138">
        <v>1094</v>
      </c>
      <c r="E67" s="141">
        <v>880</v>
      </c>
      <c r="F67" s="138">
        <v>214</v>
      </c>
      <c r="G67" s="141">
        <v>214</v>
      </c>
      <c r="H67" s="125"/>
      <c r="I67" s="154"/>
    </row>
    <row r="68" spans="1:9" s="158" customFormat="1" ht="45">
      <c r="A68" s="137">
        <v>59</v>
      </c>
      <c r="B68" s="461" t="s">
        <v>259</v>
      </c>
      <c r="C68" s="139" t="s">
        <v>531</v>
      </c>
      <c r="D68" s="138">
        <v>1094</v>
      </c>
      <c r="E68" s="141">
        <v>880</v>
      </c>
      <c r="F68" s="138">
        <v>214</v>
      </c>
      <c r="G68" s="141">
        <v>214</v>
      </c>
      <c r="H68" s="125"/>
      <c r="I68" s="154"/>
    </row>
    <row r="69" spans="1:9" s="158" customFormat="1" ht="60">
      <c r="A69" s="137">
        <v>60</v>
      </c>
      <c r="B69" s="461" t="s">
        <v>260</v>
      </c>
      <c r="C69" s="139" t="s">
        <v>532</v>
      </c>
      <c r="D69" s="138">
        <v>1091</v>
      </c>
      <c r="E69" s="141">
        <v>880</v>
      </c>
      <c r="F69" s="138">
        <v>211</v>
      </c>
      <c r="G69" s="141">
        <v>211</v>
      </c>
      <c r="H69" s="125"/>
      <c r="I69" s="154"/>
    </row>
    <row r="70" spans="1:9" s="158" customFormat="1" ht="45">
      <c r="A70" s="137">
        <v>61</v>
      </c>
      <c r="B70" s="461" t="s">
        <v>261</v>
      </c>
      <c r="C70" s="139" t="s">
        <v>1624</v>
      </c>
      <c r="D70" s="138">
        <v>2995</v>
      </c>
      <c r="E70" s="141">
        <v>2400</v>
      </c>
      <c r="F70" s="138">
        <v>595</v>
      </c>
      <c r="G70" s="141">
        <v>595</v>
      </c>
      <c r="H70" s="125"/>
      <c r="I70" s="154"/>
    </row>
    <row r="71" spans="1:9" s="158" customFormat="1" ht="60">
      <c r="A71" s="137">
        <v>62</v>
      </c>
      <c r="B71" s="461" t="s">
        <v>262</v>
      </c>
      <c r="C71" s="139" t="s">
        <v>533</v>
      </c>
      <c r="D71" s="138">
        <v>3685</v>
      </c>
      <c r="E71" s="141">
        <v>2960</v>
      </c>
      <c r="F71" s="138">
        <v>725</v>
      </c>
      <c r="G71" s="141">
        <v>725</v>
      </c>
      <c r="H71" s="125"/>
      <c r="I71" s="154"/>
    </row>
    <row r="72" spans="1:9" s="158" customFormat="1" ht="45">
      <c r="A72" s="137">
        <v>63</v>
      </c>
      <c r="B72" s="461" t="s">
        <v>306</v>
      </c>
      <c r="C72" s="139" t="s">
        <v>534</v>
      </c>
      <c r="D72" s="138">
        <v>2281</v>
      </c>
      <c r="E72" s="141">
        <v>1830</v>
      </c>
      <c r="F72" s="138">
        <v>451</v>
      </c>
      <c r="G72" s="141">
        <v>451</v>
      </c>
      <c r="H72" s="125"/>
      <c r="I72" s="154"/>
    </row>
    <row r="73" spans="1:9" s="158" customFormat="1" ht="45">
      <c r="A73" s="137">
        <v>64</v>
      </c>
      <c r="B73" s="461" t="s">
        <v>486</v>
      </c>
      <c r="C73" s="139" t="s">
        <v>535</v>
      </c>
      <c r="D73" s="138">
        <v>5933</v>
      </c>
      <c r="E73" s="141">
        <v>4742</v>
      </c>
      <c r="F73" s="138">
        <v>1191</v>
      </c>
      <c r="G73" s="141">
        <v>1191</v>
      </c>
      <c r="H73" s="125"/>
      <c r="I73" s="154"/>
    </row>
    <row r="74" spans="1:9" s="158" customFormat="1" ht="45">
      <c r="A74" s="137">
        <v>65</v>
      </c>
      <c r="B74" s="461" t="s">
        <v>228</v>
      </c>
      <c r="C74" s="139" t="s">
        <v>536</v>
      </c>
      <c r="D74" s="138">
        <v>5902</v>
      </c>
      <c r="E74" s="141">
        <v>4500</v>
      </c>
      <c r="F74" s="138">
        <v>1402</v>
      </c>
      <c r="G74" s="141">
        <v>1402</v>
      </c>
      <c r="H74" s="125"/>
      <c r="I74" s="154"/>
    </row>
    <row r="75" spans="1:9" s="158" customFormat="1" ht="45">
      <c r="A75" s="137">
        <v>66</v>
      </c>
      <c r="B75" s="461" t="s">
        <v>307</v>
      </c>
      <c r="C75" s="139" t="s">
        <v>1625</v>
      </c>
      <c r="D75" s="138">
        <v>19882</v>
      </c>
      <c r="E75" s="141">
        <v>15000</v>
      </c>
      <c r="F75" s="138">
        <v>4882</v>
      </c>
      <c r="G75" s="141">
        <v>4882</v>
      </c>
      <c r="H75" s="125"/>
      <c r="I75" s="154"/>
    </row>
    <row r="76" spans="1:9" s="158" customFormat="1" ht="45">
      <c r="A76" s="137">
        <v>67</v>
      </c>
      <c r="B76" s="461" t="s">
        <v>229</v>
      </c>
      <c r="C76" s="139" t="s">
        <v>537</v>
      </c>
      <c r="D76" s="138">
        <v>5724</v>
      </c>
      <c r="E76" s="141">
        <v>4300</v>
      </c>
      <c r="F76" s="138">
        <v>1424</v>
      </c>
      <c r="G76" s="141">
        <v>1424</v>
      </c>
      <c r="H76" s="125"/>
      <c r="I76" s="154"/>
    </row>
    <row r="77" spans="1:9" s="158" customFormat="1" ht="45">
      <c r="A77" s="137">
        <v>68</v>
      </c>
      <c r="B77" s="461" t="s">
        <v>230</v>
      </c>
      <c r="C77" s="139" t="s">
        <v>538</v>
      </c>
      <c r="D77" s="138">
        <v>11342</v>
      </c>
      <c r="E77" s="141">
        <v>8500</v>
      </c>
      <c r="F77" s="138">
        <v>2842</v>
      </c>
      <c r="G77" s="141">
        <v>2842</v>
      </c>
      <c r="H77" s="125"/>
      <c r="I77" s="154"/>
    </row>
    <row r="78" spans="1:9" s="158" customFormat="1" ht="60">
      <c r="A78" s="137">
        <v>69</v>
      </c>
      <c r="B78" s="461" t="s">
        <v>231</v>
      </c>
      <c r="C78" s="139" t="s">
        <v>539</v>
      </c>
      <c r="D78" s="138">
        <v>5739</v>
      </c>
      <c r="E78" s="141">
        <v>4400</v>
      </c>
      <c r="F78" s="138">
        <v>1339</v>
      </c>
      <c r="G78" s="141">
        <v>1339</v>
      </c>
      <c r="H78" s="125"/>
      <c r="I78" s="154"/>
    </row>
    <row r="79" spans="1:9" s="158" customFormat="1" ht="60">
      <c r="A79" s="137">
        <v>70</v>
      </c>
      <c r="B79" s="461" t="s">
        <v>232</v>
      </c>
      <c r="C79" s="139" t="s">
        <v>1626</v>
      </c>
      <c r="D79" s="138">
        <v>7990</v>
      </c>
      <c r="E79" s="141">
        <v>5880</v>
      </c>
      <c r="F79" s="138">
        <v>2110</v>
      </c>
      <c r="G79" s="141">
        <v>2110</v>
      </c>
      <c r="H79" s="125"/>
      <c r="I79" s="154"/>
    </row>
    <row r="80" spans="1:9" s="158" customFormat="1" ht="60">
      <c r="A80" s="137">
        <v>71</v>
      </c>
      <c r="B80" s="461" t="s">
        <v>264</v>
      </c>
      <c r="C80" s="139" t="s">
        <v>540</v>
      </c>
      <c r="D80" s="138">
        <v>5181</v>
      </c>
      <c r="E80" s="141">
        <v>3920</v>
      </c>
      <c r="F80" s="138">
        <v>1261</v>
      </c>
      <c r="G80" s="141">
        <v>1261</v>
      </c>
      <c r="H80" s="125"/>
      <c r="I80" s="154"/>
    </row>
    <row r="81" spans="1:9" s="158" customFormat="1" ht="60">
      <c r="A81" s="137">
        <v>72</v>
      </c>
      <c r="B81" s="461" t="s">
        <v>1627</v>
      </c>
      <c r="C81" s="139" t="s">
        <v>1628</v>
      </c>
      <c r="D81" s="138">
        <v>1093</v>
      </c>
      <c r="E81" s="141">
        <v>770</v>
      </c>
      <c r="F81" s="138">
        <v>323</v>
      </c>
      <c r="G81" s="141">
        <v>323</v>
      </c>
      <c r="H81" s="125"/>
      <c r="I81" s="154"/>
    </row>
    <row r="82" spans="1:9" s="158" customFormat="1" ht="60">
      <c r="A82" s="137">
        <v>73</v>
      </c>
      <c r="B82" s="461" t="s">
        <v>1629</v>
      </c>
      <c r="C82" s="139" t="s">
        <v>1630</v>
      </c>
      <c r="D82" s="138">
        <v>1094</v>
      </c>
      <c r="E82" s="141">
        <v>770</v>
      </c>
      <c r="F82" s="138">
        <v>324</v>
      </c>
      <c r="G82" s="141">
        <v>324</v>
      </c>
      <c r="H82" s="126"/>
      <c r="I82" s="154"/>
    </row>
    <row r="83" spans="1:9" s="158" customFormat="1">
      <c r="A83" s="189" t="s">
        <v>8</v>
      </c>
      <c r="B83" s="462" t="s">
        <v>155</v>
      </c>
      <c r="C83" s="190"/>
      <c r="D83" s="157">
        <f>SUM(D84:D118)</f>
        <v>192937</v>
      </c>
      <c r="E83" s="157">
        <f t="shared" ref="E83:G83" si="0">SUM(E84:E118)</f>
        <v>135660</v>
      </c>
      <c r="F83" s="157">
        <f t="shared" si="0"/>
        <v>57277</v>
      </c>
      <c r="G83" s="157">
        <f t="shared" si="0"/>
        <v>18640</v>
      </c>
      <c r="H83" s="125"/>
      <c r="I83" s="296"/>
    </row>
    <row r="84" spans="1:9" s="158" customFormat="1" ht="60">
      <c r="A84" s="137">
        <v>1</v>
      </c>
      <c r="B84" s="461" t="s">
        <v>541</v>
      </c>
      <c r="C84" s="139" t="s">
        <v>562</v>
      </c>
      <c r="D84" s="138">
        <v>5094</v>
      </c>
      <c r="E84" s="141">
        <v>3570</v>
      </c>
      <c r="F84" s="138">
        <v>1524</v>
      </c>
      <c r="G84" s="141">
        <v>510</v>
      </c>
      <c r="H84" s="126"/>
      <c r="I84" s="296"/>
    </row>
    <row r="85" spans="1:9" s="158" customFormat="1" ht="60">
      <c r="A85" s="137">
        <v>2</v>
      </c>
      <c r="B85" s="461" t="s">
        <v>542</v>
      </c>
      <c r="C85" s="139" t="s">
        <v>563</v>
      </c>
      <c r="D85" s="138">
        <v>3599</v>
      </c>
      <c r="E85" s="141">
        <v>2520</v>
      </c>
      <c r="F85" s="138">
        <v>1079</v>
      </c>
      <c r="G85" s="141">
        <v>360</v>
      </c>
      <c r="H85" s="126"/>
      <c r="I85" s="296"/>
    </row>
    <row r="86" spans="1:9" s="158" customFormat="1" ht="45">
      <c r="A86" s="137">
        <v>3</v>
      </c>
      <c r="B86" s="461" t="s">
        <v>317</v>
      </c>
      <c r="C86" s="139" t="s">
        <v>564</v>
      </c>
      <c r="D86" s="138">
        <v>2568</v>
      </c>
      <c r="E86" s="141">
        <v>1819.9999999999998</v>
      </c>
      <c r="F86" s="138">
        <v>748.00000000000023</v>
      </c>
      <c r="G86" s="141">
        <v>230</v>
      </c>
      <c r="H86" s="126"/>
      <c r="I86" s="296"/>
    </row>
    <row r="87" spans="1:9" s="158" customFormat="1" ht="45">
      <c r="A87" s="137">
        <v>4</v>
      </c>
      <c r="B87" s="461" t="s">
        <v>319</v>
      </c>
      <c r="C87" s="139" t="s">
        <v>565</v>
      </c>
      <c r="D87" s="138">
        <v>6100</v>
      </c>
      <c r="E87" s="141">
        <v>4270</v>
      </c>
      <c r="F87" s="138">
        <v>1830</v>
      </c>
      <c r="G87" s="141">
        <v>610</v>
      </c>
      <c r="H87" s="126"/>
      <c r="I87" s="296"/>
    </row>
    <row r="88" spans="1:9" s="158" customFormat="1" ht="60">
      <c r="A88" s="137">
        <v>5</v>
      </c>
      <c r="B88" s="461" t="s">
        <v>543</v>
      </c>
      <c r="C88" s="139" t="s">
        <v>544</v>
      </c>
      <c r="D88" s="138">
        <v>5061</v>
      </c>
      <c r="E88" s="141">
        <v>3600</v>
      </c>
      <c r="F88" s="138">
        <v>1461</v>
      </c>
      <c r="G88" s="141">
        <v>450</v>
      </c>
      <c r="H88" s="126"/>
      <c r="I88" s="296"/>
    </row>
    <row r="89" spans="1:9" s="158" customFormat="1" ht="45">
      <c r="A89" s="137">
        <v>6</v>
      </c>
      <c r="B89" s="461" t="s">
        <v>320</v>
      </c>
      <c r="C89" s="139" t="s">
        <v>566</v>
      </c>
      <c r="D89" s="138">
        <v>6900</v>
      </c>
      <c r="E89" s="141">
        <v>4830</v>
      </c>
      <c r="F89" s="138">
        <v>2070</v>
      </c>
      <c r="G89" s="141">
        <v>690</v>
      </c>
      <c r="H89" s="126"/>
      <c r="I89" s="296"/>
    </row>
    <row r="90" spans="1:9" s="158" customFormat="1" ht="60">
      <c r="A90" s="137">
        <v>7</v>
      </c>
      <c r="B90" s="461" t="s">
        <v>321</v>
      </c>
      <c r="C90" s="139" t="s">
        <v>1631</v>
      </c>
      <c r="D90" s="138">
        <v>3285</v>
      </c>
      <c r="E90" s="141">
        <v>2310</v>
      </c>
      <c r="F90" s="138">
        <v>975</v>
      </c>
      <c r="G90" s="141">
        <v>320</v>
      </c>
      <c r="H90" s="126"/>
      <c r="I90" s="296"/>
    </row>
    <row r="91" spans="1:9" s="158" customFormat="1" ht="60">
      <c r="A91" s="137">
        <v>8</v>
      </c>
      <c r="B91" s="461" t="s">
        <v>322</v>
      </c>
      <c r="C91" s="139" t="s">
        <v>567</v>
      </c>
      <c r="D91" s="138">
        <v>3583</v>
      </c>
      <c r="E91" s="141">
        <v>2520</v>
      </c>
      <c r="F91" s="138">
        <v>1063</v>
      </c>
      <c r="G91" s="141">
        <v>350</v>
      </c>
      <c r="H91" s="126"/>
      <c r="I91" s="296"/>
    </row>
    <row r="92" spans="1:9" s="158" customFormat="1" ht="60">
      <c r="A92" s="137">
        <v>9</v>
      </c>
      <c r="B92" s="461" t="s">
        <v>401</v>
      </c>
      <c r="C92" s="139" t="s">
        <v>568</v>
      </c>
      <c r="D92" s="138">
        <v>2774</v>
      </c>
      <c r="E92" s="141">
        <v>1959.9999999999998</v>
      </c>
      <c r="F92" s="138">
        <v>814.00000000000023</v>
      </c>
      <c r="G92" s="141">
        <v>260</v>
      </c>
      <c r="H92" s="126"/>
      <c r="I92" s="296"/>
    </row>
    <row r="93" spans="1:9" s="158" customFormat="1" ht="60">
      <c r="A93" s="137">
        <v>10</v>
      </c>
      <c r="B93" s="461" t="s">
        <v>402</v>
      </c>
      <c r="C93" s="139" t="s">
        <v>569</v>
      </c>
      <c r="D93" s="138">
        <v>2927</v>
      </c>
      <c r="E93" s="141">
        <v>2000</v>
      </c>
      <c r="F93" s="138">
        <v>927</v>
      </c>
      <c r="G93" s="141">
        <v>340</v>
      </c>
      <c r="H93" s="126"/>
      <c r="I93" s="296"/>
    </row>
    <row r="94" spans="1:9" s="158" customFormat="1" ht="60">
      <c r="A94" s="137">
        <v>11</v>
      </c>
      <c r="B94" s="461" t="s">
        <v>323</v>
      </c>
      <c r="C94" s="139" t="s">
        <v>570</v>
      </c>
      <c r="D94" s="138">
        <v>2899</v>
      </c>
      <c r="E94" s="141">
        <v>2029.9999999999998</v>
      </c>
      <c r="F94" s="138">
        <v>869.00000000000023</v>
      </c>
      <c r="G94" s="141">
        <v>290</v>
      </c>
      <c r="H94" s="126"/>
      <c r="I94" s="296"/>
    </row>
    <row r="95" spans="1:9" s="158" customFormat="1" ht="75">
      <c r="A95" s="137">
        <v>12</v>
      </c>
      <c r="B95" s="461" t="s">
        <v>403</v>
      </c>
      <c r="C95" s="139" t="s">
        <v>572</v>
      </c>
      <c r="D95" s="138">
        <v>4545</v>
      </c>
      <c r="E95" s="141">
        <v>3220</v>
      </c>
      <c r="F95" s="138">
        <v>1325</v>
      </c>
      <c r="G95" s="141">
        <v>420</v>
      </c>
      <c r="H95" s="126"/>
      <c r="I95" s="296"/>
    </row>
    <row r="96" spans="1:9" s="158" customFormat="1" ht="60">
      <c r="A96" s="137">
        <v>13</v>
      </c>
      <c r="B96" s="461" t="s">
        <v>324</v>
      </c>
      <c r="C96" s="139" t="s">
        <v>571</v>
      </c>
      <c r="D96" s="138">
        <v>4491</v>
      </c>
      <c r="E96" s="160">
        <v>3150</v>
      </c>
      <c r="F96" s="138">
        <v>1341</v>
      </c>
      <c r="G96" s="141">
        <v>440</v>
      </c>
      <c r="H96" s="126"/>
      <c r="I96" s="296"/>
    </row>
    <row r="97" spans="1:9" s="158" customFormat="1" ht="45">
      <c r="A97" s="137">
        <v>14</v>
      </c>
      <c r="B97" s="461" t="s">
        <v>325</v>
      </c>
      <c r="C97" s="139" t="s">
        <v>573</v>
      </c>
      <c r="D97" s="138">
        <v>4616</v>
      </c>
      <c r="E97" s="160">
        <v>3290</v>
      </c>
      <c r="F97" s="138">
        <v>1326</v>
      </c>
      <c r="G97" s="141">
        <v>400</v>
      </c>
      <c r="H97" s="126"/>
      <c r="I97" s="296"/>
    </row>
    <row r="98" spans="1:9" s="158" customFormat="1" ht="45">
      <c r="A98" s="137">
        <v>15</v>
      </c>
      <c r="B98" s="461" t="s">
        <v>326</v>
      </c>
      <c r="C98" s="139" t="s">
        <v>574</v>
      </c>
      <c r="D98" s="138">
        <v>4106</v>
      </c>
      <c r="E98" s="160">
        <v>3080</v>
      </c>
      <c r="F98" s="138">
        <v>1026</v>
      </c>
      <c r="G98" s="141">
        <v>210</v>
      </c>
      <c r="H98" s="126"/>
      <c r="I98" s="296"/>
    </row>
    <row r="99" spans="1:9" s="158" customFormat="1" ht="60">
      <c r="A99" s="137">
        <v>16</v>
      </c>
      <c r="B99" s="461" t="s">
        <v>404</v>
      </c>
      <c r="C99" s="139" t="s">
        <v>575</v>
      </c>
      <c r="D99" s="138">
        <v>4589</v>
      </c>
      <c r="E99" s="160">
        <v>3220</v>
      </c>
      <c r="F99" s="138">
        <v>1369</v>
      </c>
      <c r="G99" s="141">
        <v>450</v>
      </c>
      <c r="H99" s="126"/>
      <c r="I99" s="296"/>
    </row>
    <row r="100" spans="1:9" s="158" customFormat="1" ht="60">
      <c r="A100" s="137">
        <v>17</v>
      </c>
      <c r="B100" s="461" t="s">
        <v>405</v>
      </c>
      <c r="C100" s="139" t="s">
        <v>576</v>
      </c>
      <c r="D100" s="138">
        <v>4396</v>
      </c>
      <c r="E100" s="160">
        <v>3080</v>
      </c>
      <c r="F100" s="138">
        <v>1316</v>
      </c>
      <c r="G100" s="141">
        <v>440</v>
      </c>
      <c r="H100" s="126"/>
      <c r="I100" s="296"/>
    </row>
    <row r="101" spans="1:9" s="158" customFormat="1" ht="60">
      <c r="A101" s="137">
        <v>18</v>
      </c>
      <c r="B101" s="461" t="s">
        <v>406</v>
      </c>
      <c r="C101" s="139" t="s">
        <v>577</v>
      </c>
      <c r="D101" s="138">
        <v>3112</v>
      </c>
      <c r="E101" s="160">
        <v>2200</v>
      </c>
      <c r="F101" s="138">
        <v>912</v>
      </c>
      <c r="G101" s="141">
        <v>290</v>
      </c>
      <c r="H101" s="126"/>
      <c r="I101" s="296"/>
    </row>
    <row r="102" spans="1:9" s="158" customFormat="1" ht="45">
      <c r="A102" s="137">
        <v>19</v>
      </c>
      <c r="B102" s="461" t="s">
        <v>407</v>
      </c>
      <c r="C102" s="139" t="s">
        <v>578</v>
      </c>
      <c r="D102" s="138">
        <v>2548</v>
      </c>
      <c r="E102" s="160">
        <v>1819.9999999999998</v>
      </c>
      <c r="F102" s="138">
        <v>728.00000000000023</v>
      </c>
      <c r="G102" s="141">
        <v>220</v>
      </c>
      <c r="H102" s="126"/>
      <c r="I102" s="296"/>
    </row>
    <row r="103" spans="1:9" s="158" customFormat="1" ht="45">
      <c r="A103" s="137">
        <v>20</v>
      </c>
      <c r="B103" s="461" t="s">
        <v>408</v>
      </c>
      <c r="C103" s="139" t="s">
        <v>579</v>
      </c>
      <c r="D103" s="138">
        <v>3197</v>
      </c>
      <c r="E103" s="160">
        <v>2240</v>
      </c>
      <c r="F103" s="138">
        <v>957</v>
      </c>
      <c r="G103" s="141">
        <v>320</v>
      </c>
      <c r="H103" s="126"/>
      <c r="I103" s="296"/>
    </row>
    <row r="104" spans="1:9" s="158" customFormat="1" ht="45">
      <c r="A104" s="137">
        <v>21</v>
      </c>
      <c r="B104" s="461" t="s">
        <v>409</v>
      </c>
      <c r="C104" s="139" t="s">
        <v>545</v>
      </c>
      <c r="D104" s="138">
        <v>3106</v>
      </c>
      <c r="E104" s="160">
        <v>2200</v>
      </c>
      <c r="F104" s="138">
        <v>906</v>
      </c>
      <c r="G104" s="141">
        <v>290</v>
      </c>
      <c r="H104" s="126"/>
      <c r="I104" s="296"/>
    </row>
    <row r="105" spans="1:9" s="158" customFormat="1" ht="60">
      <c r="A105" s="137">
        <v>22</v>
      </c>
      <c r="B105" s="461" t="s">
        <v>410</v>
      </c>
      <c r="C105" s="139" t="s">
        <v>546</v>
      </c>
      <c r="D105" s="138">
        <v>2190</v>
      </c>
      <c r="E105" s="160">
        <v>1540</v>
      </c>
      <c r="F105" s="138">
        <v>650</v>
      </c>
      <c r="G105" s="141">
        <v>210</v>
      </c>
      <c r="H105" s="126"/>
      <c r="I105" s="296"/>
    </row>
    <row r="106" spans="1:9" s="158" customFormat="1" ht="45">
      <c r="A106" s="137">
        <v>23</v>
      </c>
      <c r="B106" s="461" t="s">
        <v>411</v>
      </c>
      <c r="C106" s="139" t="s">
        <v>547</v>
      </c>
      <c r="D106" s="138">
        <v>2700</v>
      </c>
      <c r="E106" s="160">
        <v>1889.9999999999998</v>
      </c>
      <c r="F106" s="138">
        <v>810.00000000000023</v>
      </c>
      <c r="G106" s="141">
        <v>270</v>
      </c>
      <c r="H106" s="126"/>
      <c r="I106" s="296"/>
    </row>
    <row r="107" spans="1:9" s="158" customFormat="1" ht="45">
      <c r="A107" s="137">
        <v>24</v>
      </c>
      <c r="B107" s="461" t="s">
        <v>327</v>
      </c>
      <c r="C107" s="139" t="s">
        <v>548</v>
      </c>
      <c r="D107" s="138">
        <v>4385</v>
      </c>
      <c r="E107" s="160">
        <v>3290</v>
      </c>
      <c r="F107" s="138">
        <v>1095</v>
      </c>
      <c r="G107" s="141">
        <v>220</v>
      </c>
      <c r="H107" s="126"/>
      <c r="I107" s="296"/>
    </row>
    <row r="108" spans="1:9" s="158" customFormat="1" ht="45">
      <c r="A108" s="137">
        <v>25</v>
      </c>
      <c r="B108" s="461" t="s">
        <v>328</v>
      </c>
      <c r="C108" s="139" t="s">
        <v>549</v>
      </c>
      <c r="D108" s="138">
        <v>2095</v>
      </c>
      <c r="E108" s="160">
        <v>1470</v>
      </c>
      <c r="F108" s="138">
        <v>625</v>
      </c>
      <c r="G108" s="141">
        <v>210</v>
      </c>
      <c r="H108" s="126"/>
      <c r="I108" s="296"/>
    </row>
    <row r="109" spans="1:9" s="158" customFormat="1" ht="60">
      <c r="A109" s="137">
        <v>26</v>
      </c>
      <c r="B109" s="461" t="s">
        <v>329</v>
      </c>
      <c r="C109" s="139" t="s">
        <v>550</v>
      </c>
      <c r="D109" s="138">
        <v>5693</v>
      </c>
      <c r="E109" s="160">
        <v>3989.9999999999995</v>
      </c>
      <c r="F109" s="138">
        <v>1703.0000000000005</v>
      </c>
      <c r="G109" s="141">
        <v>560</v>
      </c>
      <c r="H109" s="126"/>
      <c r="I109" s="296"/>
    </row>
    <row r="110" spans="1:9" s="158" customFormat="1" ht="60">
      <c r="A110" s="137">
        <v>27</v>
      </c>
      <c r="B110" s="461" t="s">
        <v>412</v>
      </c>
      <c r="C110" s="139" t="s">
        <v>1700</v>
      </c>
      <c r="D110" s="138">
        <v>5978</v>
      </c>
      <c r="E110" s="160">
        <v>4200</v>
      </c>
      <c r="F110" s="138">
        <v>1778</v>
      </c>
      <c r="G110" s="141">
        <v>580</v>
      </c>
      <c r="H110" s="126"/>
      <c r="I110" s="296"/>
    </row>
    <row r="111" spans="1:9" s="158" customFormat="1" ht="45">
      <c r="A111" s="137">
        <v>28</v>
      </c>
      <c r="B111" s="461" t="s">
        <v>335</v>
      </c>
      <c r="C111" s="139" t="s">
        <v>551</v>
      </c>
      <c r="D111" s="138">
        <v>8737</v>
      </c>
      <c r="E111" s="160">
        <v>6100</v>
      </c>
      <c r="F111" s="138">
        <v>2637</v>
      </c>
      <c r="G111" s="141">
        <v>890</v>
      </c>
      <c r="H111" s="126"/>
      <c r="I111" s="296"/>
    </row>
    <row r="112" spans="1:9" s="158" customFormat="1" ht="45">
      <c r="A112" s="137">
        <v>29</v>
      </c>
      <c r="B112" s="461" t="s">
        <v>318</v>
      </c>
      <c r="C112" s="139" t="s">
        <v>552</v>
      </c>
      <c r="D112" s="138">
        <v>5699</v>
      </c>
      <c r="E112" s="160">
        <v>3900</v>
      </c>
      <c r="F112" s="138">
        <v>1799</v>
      </c>
      <c r="G112" s="141">
        <v>660</v>
      </c>
      <c r="H112" s="126"/>
      <c r="I112" s="296"/>
    </row>
    <row r="113" spans="1:9" s="158" customFormat="1" ht="60">
      <c r="A113" s="137">
        <v>30</v>
      </c>
      <c r="B113" s="461" t="s">
        <v>413</v>
      </c>
      <c r="C113" s="139" t="s">
        <v>553</v>
      </c>
      <c r="D113" s="138">
        <v>10355</v>
      </c>
      <c r="E113" s="160">
        <v>7200</v>
      </c>
      <c r="F113" s="138">
        <v>3155</v>
      </c>
      <c r="G113" s="141">
        <v>1010</v>
      </c>
      <c r="H113" s="126"/>
      <c r="I113" s="296"/>
    </row>
    <row r="114" spans="1:9" s="158" customFormat="1" ht="60">
      <c r="A114" s="137">
        <v>31</v>
      </c>
      <c r="B114" s="461" t="s">
        <v>414</v>
      </c>
      <c r="C114" s="139" t="s">
        <v>554</v>
      </c>
      <c r="D114" s="138">
        <v>6191</v>
      </c>
      <c r="E114" s="160">
        <v>4300</v>
      </c>
      <c r="F114" s="138">
        <v>1891</v>
      </c>
      <c r="G114" s="141">
        <v>650</v>
      </c>
      <c r="H114" s="126"/>
      <c r="I114" s="296"/>
    </row>
    <row r="115" spans="1:9" s="158" customFormat="1" ht="60">
      <c r="A115" s="137">
        <v>32</v>
      </c>
      <c r="B115" s="461" t="s">
        <v>415</v>
      </c>
      <c r="C115" s="139" t="s">
        <v>555</v>
      </c>
      <c r="D115" s="138">
        <v>10324</v>
      </c>
      <c r="E115" s="160">
        <v>7100</v>
      </c>
      <c r="F115" s="138">
        <v>3224</v>
      </c>
      <c r="G115" s="141">
        <v>1160</v>
      </c>
      <c r="H115" s="126"/>
      <c r="I115" s="296"/>
    </row>
    <row r="116" spans="1:9" s="158" customFormat="1" ht="60">
      <c r="A116" s="137">
        <v>33</v>
      </c>
      <c r="B116" s="461" t="s">
        <v>556</v>
      </c>
      <c r="C116" s="139" t="s">
        <v>557</v>
      </c>
      <c r="D116" s="138">
        <v>9998</v>
      </c>
      <c r="E116" s="160">
        <v>7000</v>
      </c>
      <c r="F116" s="138">
        <v>2998</v>
      </c>
      <c r="G116" s="141">
        <v>1000</v>
      </c>
      <c r="H116" s="126"/>
      <c r="I116" s="296"/>
    </row>
    <row r="117" spans="1:9" s="158" customFormat="1" ht="75">
      <c r="A117" s="137">
        <v>34</v>
      </c>
      <c r="B117" s="461" t="s">
        <v>558</v>
      </c>
      <c r="C117" s="139" t="s">
        <v>559</v>
      </c>
      <c r="D117" s="138">
        <v>27500</v>
      </c>
      <c r="E117" s="160">
        <v>19650</v>
      </c>
      <c r="F117" s="138">
        <v>7850</v>
      </c>
      <c r="G117" s="141">
        <v>2350</v>
      </c>
      <c r="H117" s="126"/>
      <c r="I117" s="296"/>
    </row>
    <row r="118" spans="1:9" s="158" customFormat="1" ht="75">
      <c r="A118" s="301">
        <v>35</v>
      </c>
      <c r="B118" s="463" t="s">
        <v>560</v>
      </c>
      <c r="C118" s="379" t="s">
        <v>561</v>
      </c>
      <c r="D118" s="380">
        <v>7596</v>
      </c>
      <c r="E118" s="381">
        <v>5100</v>
      </c>
      <c r="F118" s="380">
        <v>2496</v>
      </c>
      <c r="G118" s="382">
        <v>980</v>
      </c>
      <c r="H118" s="556"/>
      <c r="I118" s="296"/>
    </row>
  </sheetData>
  <autoFilter ref="A5:H118"/>
  <mergeCells count="12">
    <mergeCell ref="A1:H1"/>
    <mergeCell ref="A5:A6"/>
    <mergeCell ref="B5:B6"/>
    <mergeCell ref="C5:C6"/>
    <mergeCell ref="D5:D6"/>
    <mergeCell ref="A3:H3"/>
    <mergeCell ref="A2:H2"/>
    <mergeCell ref="F4:H4"/>
    <mergeCell ref="E5:E6"/>
    <mergeCell ref="F5:F6"/>
    <mergeCell ref="G5:G6"/>
    <mergeCell ref="H5:H6"/>
  </mergeCells>
  <printOptions horizontalCentered="1"/>
  <pageMargins left="0.78740157480314965" right="0.19685039370078741" top="0.39370078740157483" bottom="0.19685039370078741" header="0.31496062992125984" footer="0.15748031496062992"/>
  <pageSetup paperSize="9" scale="85" orientation="portrait" r:id="rId1"/>
  <ignoredErrors>
    <ignoredError sqref="D9 E9:G9"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86"/>
  <sheetViews>
    <sheetView zoomScale="92" zoomScaleNormal="92" zoomScaleSheetLayoutView="90" workbookViewId="0">
      <selection activeCell="J14" sqref="J14"/>
    </sheetView>
  </sheetViews>
  <sheetFormatPr defaultRowHeight="12.75"/>
  <cols>
    <col min="1" max="1" width="5.25" style="145" customWidth="1"/>
    <col min="2" max="2" width="49.5" style="144" customWidth="1"/>
    <col min="3" max="3" width="14.125" style="144" customWidth="1"/>
    <col min="4" max="4" width="47.125" style="145" customWidth="1"/>
    <col min="5" max="5" width="25" style="145" customWidth="1"/>
    <col min="6" max="6" width="13.25" style="146" customWidth="1"/>
    <col min="7" max="7" width="11.625" style="146" customWidth="1"/>
    <col min="8" max="8" width="13.25" style="146" customWidth="1"/>
    <col min="9" max="9" width="18" style="253" customWidth="1"/>
    <col min="10" max="10" width="14.375" style="147" customWidth="1"/>
    <col min="11" max="11" width="14.5" style="147" customWidth="1"/>
    <col min="12" max="12" width="21.25" style="147" customWidth="1"/>
    <col min="13" max="13" width="15.375" style="147" customWidth="1"/>
    <col min="14" max="15" width="8" style="147" customWidth="1"/>
    <col min="16" max="16" width="9" style="147" customWidth="1"/>
    <col min="17" max="17" width="12" style="145" customWidth="1"/>
    <col min="18" max="18" width="11" style="144" customWidth="1"/>
    <col min="19" max="252" width="9" style="144"/>
    <col min="253" max="253" width="4.25" style="144" customWidth="1"/>
    <col min="254" max="254" width="48.75" style="144" customWidth="1"/>
    <col min="255" max="255" width="0" style="144" hidden="1" customWidth="1"/>
    <col min="256" max="256" width="43.625" style="144" customWidth="1"/>
    <col min="257" max="257" width="26.375" style="144" customWidth="1"/>
    <col min="258" max="258" width="0" style="144" hidden="1" customWidth="1"/>
    <col min="259" max="259" width="14.25" style="144" bestFit="1" customWidth="1"/>
    <col min="260" max="260" width="14.25" style="144" customWidth="1"/>
    <col min="261" max="272" width="0" style="144" hidden="1" customWidth="1"/>
    <col min="273" max="273" width="9" style="144"/>
    <col min="274" max="274" width="7.75" style="144" bestFit="1" customWidth="1"/>
    <col min="275" max="508" width="9" style="144"/>
    <col min="509" max="509" width="4.25" style="144" customWidth="1"/>
    <col min="510" max="510" width="48.75" style="144" customWidth="1"/>
    <col min="511" max="511" width="0" style="144" hidden="1" customWidth="1"/>
    <col min="512" max="512" width="43.625" style="144" customWidth="1"/>
    <col min="513" max="513" width="26.375" style="144" customWidth="1"/>
    <col min="514" max="514" width="0" style="144" hidden="1" customWidth="1"/>
    <col min="515" max="515" width="14.25" style="144" bestFit="1" customWidth="1"/>
    <col min="516" max="516" width="14.25" style="144" customWidth="1"/>
    <col min="517" max="528" width="0" style="144" hidden="1" customWidth="1"/>
    <col min="529" max="529" width="9" style="144"/>
    <col min="530" max="530" width="7.75" style="144" bestFit="1" customWidth="1"/>
    <col min="531" max="764" width="9" style="144"/>
    <col min="765" max="765" width="4.25" style="144" customWidth="1"/>
    <col min="766" max="766" width="48.75" style="144" customWidth="1"/>
    <col min="767" max="767" width="0" style="144" hidden="1" customWidth="1"/>
    <col min="768" max="768" width="43.625" style="144" customWidth="1"/>
    <col min="769" max="769" width="26.375" style="144" customWidth="1"/>
    <col min="770" max="770" width="0" style="144" hidden="1" customWidth="1"/>
    <col min="771" max="771" width="14.25" style="144" bestFit="1" customWidth="1"/>
    <col min="772" max="772" width="14.25" style="144" customWidth="1"/>
    <col min="773" max="784" width="0" style="144" hidden="1" customWidth="1"/>
    <col min="785" max="785" width="9" style="144"/>
    <col min="786" max="786" width="7.75" style="144" bestFit="1" customWidth="1"/>
    <col min="787" max="1020" width="9" style="144"/>
    <col min="1021" max="1021" width="4.25" style="144" customWidth="1"/>
    <col min="1022" max="1022" width="48.75" style="144" customWidth="1"/>
    <col min="1023" max="1023" width="0" style="144" hidden="1" customWidth="1"/>
    <col min="1024" max="1024" width="43.625" style="144" customWidth="1"/>
    <col min="1025" max="1025" width="26.375" style="144" customWidth="1"/>
    <col min="1026" max="1026" width="0" style="144" hidden="1" customWidth="1"/>
    <col min="1027" max="1027" width="14.25" style="144" bestFit="1" customWidth="1"/>
    <col min="1028" max="1028" width="14.25" style="144" customWidth="1"/>
    <col min="1029" max="1040" width="0" style="144" hidden="1" customWidth="1"/>
    <col min="1041" max="1041" width="9" style="144"/>
    <col min="1042" max="1042" width="7.75" style="144" bestFit="1" customWidth="1"/>
    <col min="1043" max="1276" width="9" style="144"/>
    <col min="1277" max="1277" width="4.25" style="144" customWidth="1"/>
    <col min="1278" max="1278" width="48.75" style="144" customWidth="1"/>
    <col min="1279" max="1279" width="0" style="144" hidden="1" customWidth="1"/>
    <col min="1280" max="1280" width="43.625" style="144" customWidth="1"/>
    <col min="1281" max="1281" width="26.375" style="144" customWidth="1"/>
    <col min="1282" max="1282" width="0" style="144" hidden="1" customWidth="1"/>
    <col min="1283" max="1283" width="14.25" style="144" bestFit="1" customWidth="1"/>
    <col min="1284" max="1284" width="14.25" style="144" customWidth="1"/>
    <col min="1285" max="1296" width="0" style="144" hidden="1" customWidth="1"/>
    <col min="1297" max="1297" width="9" style="144"/>
    <col min="1298" max="1298" width="7.75" style="144" bestFit="1" customWidth="1"/>
    <col min="1299" max="1532" width="9" style="144"/>
    <col min="1533" max="1533" width="4.25" style="144" customWidth="1"/>
    <col min="1534" max="1534" width="48.75" style="144" customWidth="1"/>
    <col min="1535" max="1535" width="0" style="144" hidden="1" customWidth="1"/>
    <col min="1536" max="1536" width="43.625" style="144" customWidth="1"/>
    <col min="1537" max="1537" width="26.375" style="144" customWidth="1"/>
    <col min="1538" max="1538" width="0" style="144" hidden="1" customWidth="1"/>
    <col min="1539" max="1539" width="14.25" style="144" bestFit="1" customWidth="1"/>
    <col min="1540" max="1540" width="14.25" style="144" customWidth="1"/>
    <col min="1541" max="1552" width="0" style="144" hidden="1" customWidth="1"/>
    <col min="1553" max="1553" width="9" style="144"/>
    <col min="1554" max="1554" width="7.75" style="144" bestFit="1" customWidth="1"/>
    <col min="1555" max="1788" width="9" style="144"/>
    <col min="1789" max="1789" width="4.25" style="144" customWidth="1"/>
    <col min="1790" max="1790" width="48.75" style="144" customWidth="1"/>
    <col min="1791" max="1791" width="0" style="144" hidden="1" customWidth="1"/>
    <col min="1792" max="1792" width="43.625" style="144" customWidth="1"/>
    <col min="1793" max="1793" width="26.375" style="144" customWidth="1"/>
    <col min="1794" max="1794" width="0" style="144" hidden="1" customWidth="1"/>
    <col min="1795" max="1795" width="14.25" style="144" bestFit="1" customWidth="1"/>
    <col min="1796" max="1796" width="14.25" style="144" customWidth="1"/>
    <col min="1797" max="1808" width="0" style="144" hidden="1" customWidth="1"/>
    <col min="1809" max="1809" width="9" style="144"/>
    <col min="1810" max="1810" width="7.75" style="144" bestFit="1" customWidth="1"/>
    <col min="1811" max="2044" width="9" style="144"/>
    <col min="2045" max="2045" width="4.25" style="144" customWidth="1"/>
    <col min="2046" max="2046" width="48.75" style="144" customWidth="1"/>
    <col min="2047" max="2047" width="0" style="144" hidden="1" customWidth="1"/>
    <col min="2048" max="2048" width="43.625" style="144" customWidth="1"/>
    <col min="2049" max="2049" width="26.375" style="144" customWidth="1"/>
    <col min="2050" max="2050" width="0" style="144" hidden="1" customWidth="1"/>
    <col min="2051" max="2051" width="14.25" style="144" bestFit="1" customWidth="1"/>
    <col min="2052" max="2052" width="14.25" style="144" customWidth="1"/>
    <col min="2053" max="2064" width="0" style="144" hidden="1" customWidth="1"/>
    <col min="2065" max="2065" width="9" style="144"/>
    <col min="2066" max="2066" width="7.75" style="144" bestFit="1" customWidth="1"/>
    <col min="2067" max="2300" width="9" style="144"/>
    <col min="2301" max="2301" width="4.25" style="144" customWidth="1"/>
    <col min="2302" max="2302" width="48.75" style="144" customWidth="1"/>
    <col min="2303" max="2303" width="0" style="144" hidden="1" customWidth="1"/>
    <col min="2304" max="2304" width="43.625" style="144" customWidth="1"/>
    <col min="2305" max="2305" width="26.375" style="144" customWidth="1"/>
    <col min="2306" max="2306" width="0" style="144" hidden="1" customWidth="1"/>
    <col min="2307" max="2307" width="14.25" style="144" bestFit="1" customWidth="1"/>
    <col min="2308" max="2308" width="14.25" style="144" customWidth="1"/>
    <col min="2309" max="2320" width="0" style="144" hidden="1" customWidth="1"/>
    <col min="2321" max="2321" width="9" style="144"/>
    <col min="2322" max="2322" width="7.75" style="144" bestFit="1" customWidth="1"/>
    <col min="2323" max="2556" width="9" style="144"/>
    <col min="2557" max="2557" width="4.25" style="144" customWidth="1"/>
    <col min="2558" max="2558" width="48.75" style="144" customWidth="1"/>
    <col min="2559" max="2559" width="0" style="144" hidden="1" customWidth="1"/>
    <col min="2560" max="2560" width="43.625" style="144" customWidth="1"/>
    <col min="2561" max="2561" width="26.375" style="144" customWidth="1"/>
    <col min="2562" max="2562" width="0" style="144" hidden="1" customWidth="1"/>
    <col min="2563" max="2563" width="14.25" style="144" bestFit="1" customWidth="1"/>
    <col min="2564" max="2564" width="14.25" style="144" customWidth="1"/>
    <col min="2565" max="2576" width="0" style="144" hidden="1" customWidth="1"/>
    <col min="2577" max="2577" width="9" style="144"/>
    <col min="2578" max="2578" width="7.75" style="144" bestFit="1" customWidth="1"/>
    <col min="2579" max="2812" width="9" style="144"/>
    <col min="2813" max="2813" width="4.25" style="144" customWidth="1"/>
    <col min="2814" max="2814" width="48.75" style="144" customWidth="1"/>
    <col min="2815" max="2815" width="0" style="144" hidden="1" customWidth="1"/>
    <col min="2816" max="2816" width="43.625" style="144" customWidth="1"/>
    <col min="2817" max="2817" width="26.375" style="144" customWidth="1"/>
    <col min="2818" max="2818" width="0" style="144" hidden="1" customWidth="1"/>
    <col min="2819" max="2819" width="14.25" style="144" bestFit="1" customWidth="1"/>
    <col min="2820" max="2820" width="14.25" style="144" customWidth="1"/>
    <col min="2821" max="2832" width="0" style="144" hidden="1" customWidth="1"/>
    <col min="2833" max="2833" width="9" style="144"/>
    <col min="2834" max="2834" width="7.75" style="144" bestFit="1" customWidth="1"/>
    <col min="2835" max="3068" width="9" style="144"/>
    <col min="3069" max="3069" width="4.25" style="144" customWidth="1"/>
    <col min="3070" max="3070" width="48.75" style="144" customWidth="1"/>
    <col min="3071" max="3071" width="0" style="144" hidden="1" customWidth="1"/>
    <col min="3072" max="3072" width="43.625" style="144" customWidth="1"/>
    <col min="3073" max="3073" width="26.375" style="144" customWidth="1"/>
    <col min="3074" max="3074" width="0" style="144" hidden="1" customWidth="1"/>
    <col min="3075" max="3075" width="14.25" style="144" bestFit="1" customWidth="1"/>
    <col min="3076" max="3076" width="14.25" style="144" customWidth="1"/>
    <col min="3077" max="3088" width="0" style="144" hidden="1" customWidth="1"/>
    <col min="3089" max="3089" width="9" style="144"/>
    <col min="3090" max="3090" width="7.75" style="144" bestFit="1" customWidth="1"/>
    <col min="3091" max="3324" width="9" style="144"/>
    <col min="3325" max="3325" width="4.25" style="144" customWidth="1"/>
    <col min="3326" max="3326" width="48.75" style="144" customWidth="1"/>
    <col min="3327" max="3327" width="0" style="144" hidden="1" customWidth="1"/>
    <col min="3328" max="3328" width="43.625" style="144" customWidth="1"/>
    <col min="3329" max="3329" width="26.375" style="144" customWidth="1"/>
    <col min="3330" max="3330" width="0" style="144" hidden="1" customWidth="1"/>
    <col min="3331" max="3331" width="14.25" style="144" bestFit="1" customWidth="1"/>
    <col min="3332" max="3332" width="14.25" style="144" customWidth="1"/>
    <col min="3333" max="3344" width="0" style="144" hidden="1" customWidth="1"/>
    <col min="3345" max="3345" width="9" style="144"/>
    <col min="3346" max="3346" width="7.75" style="144" bestFit="1" customWidth="1"/>
    <col min="3347" max="3580" width="9" style="144"/>
    <col min="3581" max="3581" width="4.25" style="144" customWidth="1"/>
    <col min="3582" max="3582" width="48.75" style="144" customWidth="1"/>
    <col min="3583" max="3583" width="0" style="144" hidden="1" customWidth="1"/>
    <col min="3584" max="3584" width="43.625" style="144" customWidth="1"/>
    <col min="3585" max="3585" width="26.375" style="144" customWidth="1"/>
    <col min="3586" max="3586" width="0" style="144" hidden="1" customWidth="1"/>
    <col min="3587" max="3587" width="14.25" style="144" bestFit="1" customWidth="1"/>
    <col min="3588" max="3588" width="14.25" style="144" customWidth="1"/>
    <col min="3589" max="3600" width="0" style="144" hidden="1" customWidth="1"/>
    <col min="3601" max="3601" width="9" style="144"/>
    <col min="3602" max="3602" width="7.75" style="144" bestFit="1" customWidth="1"/>
    <col min="3603" max="3836" width="9" style="144"/>
    <col min="3837" max="3837" width="4.25" style="144" customWidth="1"/>
    <col min="3838" max="3838" width="48.75" style="144" customWidth="1"/>
    <col min="3839" max="3839" width="0" style="144" hidden="1" customWidth="1"/>
    <col min="3840" max="3840" width="43.625" style="144" customWidth="1"/>
    <col min="3841" max="3841" width="26.375" style="144" customWidth="1"/>
    <col min="3842" max="3842" width="0" style="144" hidden="1" customWidth="1"/>
    <col min="3843" max="3843" width="14.25" style="144" bestFit="1" customWidth="1"/>
    <col min="3844" max="3844" width="14.25" style="144" customWidth="1"/>
    <col min="3845" max="3856" width="0" style="144" hidden="1" customWidth="1"/>
    <col min="3857" max="3857" width="9" style="144"/>
    <col min="3858" max="3858" width="7.75" style="144" bestFit="1" customWidth="1"/>
    <col min="3859" max="4092" width="9" style="144"/>
    <col min="4093" max="4093" width="4.25" style="144" customWidth="1"/>
    <col min="4094" max="4094" width="48.75" style="144" customWidth="1"/>
    <col min="4095" max="4095" width="0" style="144" hidden="1" customWidth="1"/>
    <col min="4096" max="4096" width="43.625" style="144" customWidth="1"/>
    <col min="4097" max="4097" width="26.375" style="144" customWidth="1"/>
    <col min="4098" max="4098" width="0" style="144" hidden="1" customWidth="1"/>
    <col min="4099" max="4099" width="14.25" style="144" bestFit="1" customWidth="1"/>
    <col min="4100" max="4100" width="14.25" style="144" customWidth="1"/>
    <col min="4101" max="4112" width="0" style="144" hidden="1" customWidth="1"/>
    <col min="4113" max="4113" width="9" style="144"/>
    <col min="4114" max="4114" width="7.75" style="144" bestFit="1" customWidth="1"/>
    <col min="4115" max="4348" width="9" style="144"/>
    <col min="4349" max="4349" width="4.25" style="144" customWidth="1"/>
    <col min="4350" max="4350" width="48.75" style="144" customWidth="1"/>
    <col min="4351" max="4351" width="0" style="144" hidden="1" customWidth="1"/>
    <col min="4352" max="4352" width="43.625" style="144" customWidth="1"/>
    <col min="4353" max="4353" width="26.375" style="144" customWidth="1"/>
    <col min="4354" max="4354" width="0" style="144" hidden="1" customWidth="1"/>
    <col min="4355" max="4355" width="14.25" style="144" bestFit="1" customWidth="1"/>
    <col min="4356" max="4356" width="14.25" style="144" customWidth="1"/>
    <col min="4357" max="4368" width="0" style="144" hidden="1" customWidth="1"/>
    <col min="4369" max="4369" width="9" style="144"/>
    <col min="4370" max="4370" width="7.75" style="144" bestFit="1" customWidth="1"/>
    <col min="4371" max="4604" width="9" style="144"/>
    <col min="4605" max="4605" width="4.25" style="144" customWidth="1"/>
    <col min="4606" max="4606" width="48.75" style="144" customWidth="1"/>
    <col min="4607" max="4607" width="0" style="144" hidden="1" customWidth="1"/>
    <col min="4608" max="4608" width="43.625" style="144" customWidth="1"/>
    <col min="4609" max="4609" width="26.375" style="144" customWidth="1"/>
    <col min="4610" max="4610" width="0" style="144" hidden="1" customWidth="1"/>
    <col min="4611" max="4611" width="14.25" style="144" bestFit="1" customWidth="1"/>
    <col min="4612" max="4612" width="14.25" style="144" customWidth="1"/>
    <col min="4613" max="4624" width="0" style="144" hidden="1" customWidth="1"/>
    <col min="4625" max="4625" width="9" style="144"/>
    <col min="4626" max="4626" width="7.75" style="144" bestFit="1" customWidth="1"/>
    <col min="4627" max="4860" width="9" style="144"/>
    <col min="4861" max="4861" width="4.25" style="144" customWidth="1"/>
    <col min="4862" max="4862" width="48.75" style="144" customWidth="1"/>
    <col min="4863" max="4863" width="0" style="144" hidden="1" customWidth="1"/>
    <col min="4864" max="4864" width="43.625" style="144" customWidth="1"/>
    <col min="4865" max="4865" width="26.375" style="144" customWidth="1"/>
    <col min="4866" max="4866" width="0" style="144" hidden="1" customWidth="1"/>
    <col min="4867" max="4867" width="14.25" style="144" bestFit="1" customWidth="1"/>
    <col min="4868" max="4868" width="14.25" style="144" customWidth="1"/>
    <col min="4869" max="4880" width="0" style="144" hidden="1" customWidth="1"/>
    <col min="4881" max="4881" width="9" style="144"/>
    <col min="4882" max="4882" width="7.75" style="144" bestFit="1" customWidth="1"/>
    <col min="4883" max="5116" width="9" style="144"/>
    <col min="5117" max="5117" width="4.25" style="144" customWidth="1"/>
    <col min="5118" max="5118" width="48.75" style="144" customWidth="1"/>
    <col min="5119" max="5119" width="0" style="144" hidden="1" customWidth="1"/>
    <col min="5120" max="5120" width="43.625" style="144" customWidth="1"/>
    <col min="5121" max="5121" width="26.375" style="144" customWidth="1"/>
    <col min="5122" max="5122" width="0" style="144" hidden="1" customWidth="1"/>
    <col min="5123" max="5123" width="14.25" style="144" bestFit="1" customWidth="1"/>
    <col min="5124" max="5124" width="14.25" style="144" customWidth="1"/>
    <col min="5125" max="5136" width="0" style="144" hidden="1" customWidth="1"/>
    <col min="5137" max="5137" width="9" style="144"/>
    <col min="5138" max="5138" width="7.75" style="144" bestFit="1" customWidth="1"/>
    <col min="5139" max="5372" width="9" style="144"/>
    <col min="5373" max="5373" width="4.25" style="144" customWidth="1"/>
    <col min="5374" max="5374" width="48.75" style="144" customWidth="1"/>
    <col min="5375" max="5375" width="0" style="144" hidden="1" customWidth="1"/>
    <col min="5376" max="5376" width="43.625" style="144" customWidth="1"/>
    <col min="5377" max="5377" width="26.375" style="144" customWidth="1"/>
    <col min="5378" max="5378" width="0" style="144" hidden="1" customWidth="1"/>
    <col min="5379" max="5379" width="14.25" style="144" bestFit="1" customWidth="1"/>
    <col min="5380" max="5380" width="14.25" style="144" customWidth="1"/>
    <col min="5381" max="5392" width="0" style="144" hidden="1" customWidth="1"/>
    <col min="5393" max="5393" width="9" style="144"/>
    <col min="5394" max="5394" width="7.75" style="144" bestFit="1" customWidth="1"/>
    <col min="5395" max="5628" width="9" style="144"/>
    <col min="5629" max="5629" width="4.25" style="144" customWidth="1"/>
    <col min="5630" max="5630" width="48.75" style="144" customWidth="1"/>
    <col min="5631" max="5631" width="0" style="144" hidden="1" customWidth="1"/>
    <col min="5632" max="5632" width="43.625" style="144" customWidth="1"/>
    <col min="5633" max="5633" width="26.375" style="144" customWidth="1"/>
    <col min="5634" max="5634" width="0" style="144" hidden="1" customWidth="1"/>
    <col min="5635" max="5635" width="14.25" style="144" bestFit="1" customWidth="1"/>
    <col min="5636" max="5636" width="14.25" style="144" customWidth="1"/>
    <col min="5637" max="5648" width="0" style="144" hidden="1" customWidth="1"/>
    <col min="5649" max="5649" width="9" style="144"/>
    <col min="5650" max="5650" width="7.75" style="144" bestFit="1" customWidth="1"/>
    <col min="5651" max="5884" width="9" style="144"/>
    <col min="5885" max="5885" width="4.25" style="144" customWidth="1"/>
    <col min="5886" max="5886" width="48.75" style="144" customWidth="1"/>
    <col min="5887" max="5887" width="0" style="144" hidden="1" customWidth="1"/>
    <col min="5888" max="5888" width="43.625" style="144" customWidth="1"/>
    <col min="5889" max="5889" width="26.375" style="144" customWidth="1"/>
    <col min="5890" max="5890" width="0" style="144" hidden="1" customWidth="1"/>
    <col min="5891" max="5891" width="14.25" style="144" bestFit="1" customWidth="1"/>
    <col min="5892" max="5892" width="14.25" style="144" customWidth="1"/>
    <col min="5893" max="5904" width="0" style="144" hidden="1" customWidth="1"/>
    <col min="5905" max="5905" width="9" style="144"/>
    <col min="5906" max="5906" width="7.75" style="144" bestFit="1" customWidth="1"/>
    <col min="5907" max="6140" width="9" style="144"/>
    <col min="6141" max="6141" width="4.25" style="144" customWidth="1"/>
    <col min="6142" max="6142" width="48.75" style="144" customWidth="1"/>
    <col min="6143" max="6143" width="0" style="144" hidden="1" customWidth="1"/>
    <col min="6144" max="6144" width="43.625" style="144" customWidth="1"/>
    <col min="6145" max="6145" width="26.375" style="144" customWidth="1"/>
    <col min="6146" max="6146" width="0" style="144" hidden="1" customWidth="1"/>
    <col min="6147" max="6147" width="14.25" style="144" bestFit="1" customWidth="1"/>
    <col min="6148" max="6148" width="14.25" style="144" customWidth="1"/>
    <col min="6149" max="6160" width="0" style="144" hidden="1" customWidth="1"/>
    <col min="6161" max="6161" width="9" style="144"/>
    <col min="6162" max="6162" width="7.75" style="144" bestFit="1" customWidth="1"/>
    <col min="6163" max="6396" width="9" style="144"/>
    <col min="6397" max="6397" width="4.25" style="144" customWidth="1"/>
    <col min="6398" max="6398" width="48.75" style="144" customWidth="1"/>
    <col min="6399" max="6399" width="0" style="144" hidden="1" customWidth="1"/>
    <col min="6400" max="6400" width="43.625" style="144" customWidth="1"/>
    <col min="6401" max="6401" width="26.375" style="144" customWidth="1"/>
    <col min="6402" max="6402" width="0" style="144" hidden="1" customWidth="1"/>
    <col min="6403" max="6403" width="14.25" style="144" bestFit="1" customWidth="1"/>
    <col min="6404" max="6404" width="14.25" style="144" customWidth="1"/>
    <col min="6405" max="6416" width="0" style="144" hidden="1" customWidth="1"/>
    <col min="6417" max="6417" width="9" style="144"/>
    <col min="6418" max="6418" width="7.75" style="144" bestFit="1" customWidth="1"/>
    <col min="6419" max="6652" width="9" style="144"/>
    <col min="6653" max="6653" width="4.25" style="144" customWidth="1"/>
    <col min="6654" max="6654" width="48.75" style="144" customWidth="1"/>
    <col min="6655" max="6655" width="0" style="144" hidden="1" customWidth="1"/>
    <col min="6656" max="6656" width="43.625" style="144" customWidth="1"/>
    <col min="6657" max="6657" width="26.375" style="144" customWidth="1"/>
    <col min="6658" max="6658" width="0" style="144" hidden="1" customWidth="1"/>
    <col min="6659" max="6659" width="14.25" style="144" bestFit="1" customWidth="1"/>
    <col min="6660" max="6660" width="14.25" style="144" customWidth="1"/>
    <col min="6661" max="6672" width="0" style="144" hidden="1" customWidth="1"/>
    <col min="6673" max="6673" width="9" style="144"/>
    <col min="6674" max="6674" width="7.75" style="144" bestFit="1" customWidth="1"/>
    <col min="6675" max="6908" width="9" style="144"/>
    <col min="6909" max="6909" width="4.25" style="144" customWidth="1"/>
    <col min="6910" max="6910" width="48.75" style="144" customWidth="1"/>
    <col min="6911" max="6911" width="0" style="144" hidden="1" customWidth="1"/>
    <col min="6912" max="6912" width="43.625" style="144" customWidth="1"/>
    <col min="6913" max="6913" width="26.375" style="144" customWidth="1"/>
    <col min="6914" max="6914" width="0" style="144" hidden="1" customWidth="1"/>
    <col min="6915" max="6915" width="14.25" style="144" bestFit="1" customWidth="1"/>
    <col min="6916" max="6916" width="14.25" style="144" customWidth="1"/>
    <col min="6917" max="6928" width="0" style="144" hidden="1" customWidth="1"/>
    <col min="6929" max="6929" width="9" style="144"/>
    <col min="6930" max="6930" width="7.75" style="144" bestFit="1" customWidth="1"/>
    <col min="6931" max="7164" width="9" style="144"/>
    <col min="7165" max="7165" width="4.25" style="144" customWidth="1"/>
    <col min="7166" max="7166" width="48.75" style="144" customWidth="1"/>
    <col min="7167" max="7167" width="0" style="144" hidden="1" customWidth="1"/>
    <col min="7168" max="7168" width="43.625" style="144" customWidth="1"/>
    <col min="7169" max="7169" width="26.375" style="144" customWidth="1"/>
    <col min="7170" max="7170" width="0" style="144" hidden="1" customWidth="1"/>
    <col min="7171" max="7171" width="14.25" style="144" bestFit="1" customWidth="1"/>
    <col min="7172" max="7172" width="14.25" style="144" customWidth="1"/>
    <col min="7173" max="7184" width="0" style="144" hidden="1" customWidth="1"/>
    <col min="7185" max="7185" width="9" style="144"/>
    <col min="7186" max="7186" width="7.75" style="144" bestFit="1" customWidth="1"/>
    <col min="7187" max="7420" width="9" style="144"/>
    <col min="7421" max="7421" width="4.25" style="144" customWidth="1"/>
    <col min="7422" max="7422" width="48.75" style="144" customWidth="1"/>
    <col min="7423" max="7423" width="0" style="144" hidden="1" customWidth="1"/>
    <col min="7424" max="7424" width="43.625" style="144" customWidth="1"/>
    <col min="7425" max="7425" width="26.375" style="144" customWidth="1"/>
    <col min="7426" max="7426" width="0" style="144" hidden="1" customWidth="1"/>
    <col min="7427" max="7427" width="14.25" style="144" bestFit="1" customWidth="1"/>
    <col min="7428" max="7428" width="14.25" style="144" customWidth="1"/>
    <col min="7429" max="7440" width="0" style="144" hidden="1" customWidth="1"/>
    <col min="7441" max="7441" width="9" style="144"/>
    <col min="7442" max="7442" width="7.75" style="144" bestFit="1" customWidth="1"/>
    <col min="7443" max="7676" width="9" style="144"/>
    <col min="7677" max="7677" width="4.25" style="144" customWidth="1"/>
    <col min="7678" max="7678" width="48.75" style="144" customWidth="1"/>
    <col min="7679" max="7679" width="0" style="144" hidden="1" customWidth="1"/>
    <col min="7680" max="7680" width="43.625" style="144" customWidth="1"/>
    <col min="7681" max="7681" width="26.375" style="144" customWidth="1"/>
    <col min="7682" max="7682" width="0" style="144" hidden="1" customWidth="1"/>
    <col min="7683" max="7683" width="14.25" style="144" bestFit="1" customWidth="1"/>
    <col min="7684" max="7684" width="14.25" style="144" customWidth="1"/>
    <col min="7685" max="7696" width="0" style="144" hidden="1" customWidth="1"/>
    <col min="7697" max="7697" width="9" style="144"/>
    <col min="7698" max="7698" width="7.75" style="144" bestFit="1" customWidth="1"/>
    <col min="7699" max="7932" width="9" style="144"/>
    <col min="7933" max="7933" width="4.25" style="144" customWidth="1"/>
    <col min="7934" max="7934" width="48.75" style="144" customWidth="1"/>
    <col min="7935" max="7935" width="0" style="144" hidden="1" customWidth="1"/>
    <col min="7936" max="7936" width="43.625" style="144" customWidth="1"/>
    <col min="7937" max="7937" width="26.375" style="144" customWidth="1"/>
    <col min="7938" max="7938" width="0" style="144" hidden="1" customWidth="1"/>
    <col min="7939" max="7939" width="14.25" style="144" bestFit="1" customWidth="1"/>
    <col min="7940" max="7940" width="14.25" style="144" customWidth="1"/>
    <col min="7941" max="7952" width="0" style="144" hidden="1" customWidth="1"/>
    <col min="7953" max="7953" width="9" style="144"/>
    <col min="7954" max="7954" width="7.75" style="144" bestFit="1" customWidth="1"/>
    <col min="7955" max="8188" width="9" style="144"/>
    <col min="8189" max="8189" width="4.25" style="144" customWidth="1"/>
    <col min="8190" max="8190" width="48.75" style="144" customWidth="1"/>
    <col min="8191" max="8191" width="0" style="144" hidden="1" customWidth="1"/>
    <col min="8192" max="8192" width="43.625" style="144" customWidth="1"/>
    <col min="8193" max="8193" width="26.375" style="144" customWidth="1"/>
    <col min="8194" max="8194" width="0" style="144" hidden="1" customWidth="1"/>
    <col min="8195" max="8195" width="14.25" style="144" bestFit="1" customWidth="1"/>
    <col min="8196" max="8196" width="14.25" style="144" customWidth="1"/>
    <col min="8197" max="8208" width="0" style="144" hidden="1" customWidth="1"/>
    <col min="8209" max="8209" width="9" style="144"/>
    <col min="8210" max="8210" width="7.75" style="144" bestFit="1" customWidth="1"/>
    <col min="8211" max="8444" width="9" style="144"/>
    <col min="8445" max="8445" width="4.25" style="144" customWidth="1"/>
    <col min="8446" max="8446" width="48.75" style="144" customWidth="1"/>
    <col min="8447" max="8447" width="0" style="144" hidden="1" customWidth="1"/>
    <col min="8448" max="8448" width="43.625" style="144" customWidth="1"/>
    <col min="8449" max="8449" width="26.375" style="144" customWidth="1"/>
    <col min="8450" max="8450" width="0" style="144" hidden="1" customWidth="1"/>
    <col min="8451" max="8451" width="14.25" style="144" bestFit="1" customWidth="1"/>
    <col min="8452" max="8452" width="14.25" style="144" customWidth="1"/>
    <col min="8453" max="8464" width="0" style="144" hidden="1" customWidth="1"/>
    <col min="8465" max="8465" width="9" style="144"/>
    <col min="8466" max="8466" width="7.75" style="144" bestFit="1" customWidth="1"/>
    <col min="8467" max="8700" width="9" style="144"/>
    <col min="8701" max="8701" width="4.25" style="144" customWidth="1"/>
    <col min="8702" max="8702" width="48.75" style="144" customWidth="1"/>
    <col min="8703" max="8703" width="0" style="144" hidden="1" customWidth="1"/>
    <col min="8704" max="8704" width="43.625" style="144" customWidth="1"/>
    <col min="8705" max="8705" width="26.375" style="144" customWidth="1"/>
    <col min="8706" max="8706" width="0" style="144" hidden="1" customWidth="1"/>
    <col min="8707" max="8707" width="14.25" style="144" bestFit="1" customWidth="1"/>
    <col min="8708" max="8708" width="14.25" style="144" customWidth="1"/>
    <col min="8709" max="8720" width="0" style="144" hidden="1" customWidth="1"/>
    <col min="8721" max="8721" width="9" style="144"/>
    <col min="8722" max="8722" width="7.75" style="144" bestFit="1" customWidth="1"/>
    <col min="8723" max="8956" width="9" style="144"/>
    <col min="8957" max="8957" width="4.25" style="144" customWidth="1"/>
    <col min="8958" max="8958" width="48.75" style="144" customWidth="1"/>
    <col min="8959" max="8959" width="0" style="144" hidden="1" customWidth="1"/>
    <col min="8960" max="8960" width="43.625" style="144" customWidth="1"/>
    <col min="8961" max="8961" width="26.375" style="144" customWidth="1"/>
    <col min="8962" max="8962" width="0" style="144" hidden="1" customWidth="1"/>
    <col min="8963" max="8963" width="14.25" style="144" bestFit="1" customWidth="1"/>
    <col min="8964" max="8964" width="14.25" style="144" customWidth="1"/>
    <col min="8965" max="8976" width="0" style="144" hidden="1" customWidth="1"/>
    <col min="8977" max="8977" width="9" style="144"/>
    <col min="8978" max="8978" width="7.75" style="144" bestFit="1" customWidth="1"/>
    <col min="8979" max="9212" width="9" style="144"/>
    <col min="9213" max="9213" width="4.25" style="144" customWidth="1"/>
    <col min="9214" max="9214" width="48.75" style="144" customWidth="1"/>
    <col min="9215" max="9215" width="0" style="144" hidden="1" customWidth="1"/>
    <col min="9216" max="9216" width="43.625" style="144" customWidth="1"/>
    <col min="9217" max="9217" width="26.375" style="144" customWidth="1"/>
    <col min="9218" max="9218" width="0" style="144" hidden="1" customWidth="1"/>
    <col min="9219" max="9219" width="14.25" style="144" bestFit="1" customWidth="1"/>
    <col min="9220" max="9220" width="14.25" style="144" customWidth="1"/>
    <col min="9221" max="9232" width="0" style="144" hidden="1" customWidth="1"/>
    <col min="9233" max="9233" width="9" style="144"/>
    <col min="9234" max="9234" width="7.75" style="144" bestFit="1" customWidth="1"/>
    <col min="9235" max="9468" width="9" style="144"/>
    <col min="9469" max="9469" width="4.25" style="144" customWidth="1"/>
    <col min="9470" max="9470" width="48.75" style="144" customWidth="1"/>
    <col min="9471" max="9471" width="0" style="144" hidden="1" customWidth="1"/>
    <col min="9472" max="9472" width="43.625" style="144" customWidth="1"/>
    <col min="9473" max="9473" width="26.375" style="144" customWidth="1"/>
    <col min="9474" max="9474" width="0" style="144" hidden="1" customWidth="1"/>
    <col min="9475" max="9475" width="14.25" style="144" bestFit="1" customWidth="1"/>
    <col min="9476" max="9476" width="14.25" style="144" customWidth="1"/>
    <col min="9477" max="9488" width="0" style="144" hidden="1" customWidth="1"/>
    <col min="9489" max="9489" width="9" style="144"/>
    <col min="9490" max="9490" width="7.75" style="144" bestFit="1" customWidth="1"/>
    <col min="9491" max="9724" width="9" style="144"/>
    <col min="9725" max="9725" width="4.25" style="144" customWidth="1"/>
    <col min="9726" max="9726" width="48.75" style="144" customWidth="1"/>
    <col min="9727" max="9727" width="0" style="144" hidden="1" customWidth="1"/>
    <col min="9728" max="9728" width="43.625" style="144" customWidth="1"/>
    <col min="9729" max="9729" width="26.375" style="144" customWidth="1"/>
    <col min="9730" max="9730" width="0" style="144" hidden="1" customWidth="1"/>
    <col min="9731" max="9731" width="14.25" style="144" bestFit="1" customWidth="1"/>
    <col min="9732" max="9732" width="14.25" style="144" customWidth="1"/>
    <col min="9733" max="9744" width="0" style="144" hidden="1" customWidth="1"/>
    <col min="9745" max="9745" width="9" style="144"/>
    <col min="9746" max="9746" width="7.75" style="144" bestFit="1" customWidth="1"/>
    <col min="9747" max="9980" width="9" style="144"/>
    <col min="9981" max="9981" width="4.25" style="144" customWidth="1"/>
    <col min="9982" max="9982" width="48.75" style="144" customWidth="1"/>
    <col min="9983" max="9983" width="0" style="144" hidden="1" customWidth="1"/>
    <col min="9984" max="9984" width="43.625" style="144" customWidth="1"/>
    <col min="9985" max="9985" width="26.375" style="144" customWidth="1"/>
    <col min="9986" max="9986" width="0" style="144" hidden="1" customWidth="1"/>
    <col min="9987" max="9987" width="14.25" style="144" bestFit="1" customWidth="1"/>
    <col min="9988" max="9988" width="14.25" style="144" customWidth="1"/>
    <col min="9989" max="10000" width="0" style="144" hidden="1" customWidth="1"/>
    <col min="10001" max="10001" width="9" style="144"/>
    <col min="10002" max="10002" width="7.75" style="144" bestFit="1" customWidth="1"/>
    <col min="10003" max="10236" width="9" style="144"/>
    <col min="10237" max="10237" width="4.25" style="144" customWidth="1"/>
    <col min="10238" max="10238" width="48.75" style="144" customWidth="1"/>
    <col min="10239" max="10239" width="0" style="144" hidden="1" customWidth="1"/>
    <col min="10240" max="10240" width="43.625" style="144" customWidth="1"/>
    <col min="10241" max="10241" width="26.375" style="144" customWidth="1"/>
    <col min="10242" max="10242" width="0" style="144" hidden="1" customWidth="1"/>
    <col min="10243" max="10243" width="14.25" style="144" bestFit="1" customWidth="1"/>
    <col min="10244" max="10244" width="14.25" style="144" customWidth="1"/>
    <col min="10245" max="10256" width="0" style="144" hidden="1" customWidth="1"/>
    <col min="10257" max="10257" width="9" style="144"/>
    <col min="10258" max="10258" width="7.75" style="144" bestFit="1" customWidth="1"/>
    <col min="10259" max="10492" width="9" style="144"/>
    <col min="10493" max="10493" width="4.25" style="144" customWidth="1"/>
    <col min="10494" max="10494" width="48.75" style="144" customWidth="1"/>
    <col min="10495" max="10495" width="0" style="144" hidden="1" customWidth="1"/>
    <col min="10496" max="10496" width="43.625" style="144" customWidth="1"/>
    <col min="10497" max="10497" width="26.375" style="144" customWidth="1"/>
    <col min="10498" max="10498" width="0" style="144" hidden="1" customWidth="1"/>
    <col min="10499" max="10499" width="14.25" style="144" bestFit="1" customWidth="1"/>
    <col min="10500" max="10500" width="14.25" style="144" customWidth="1"/>
    <col min="10501" max="10512" width="0" style="144" hidden="1" customWidth="1"/>
    <col min="10513" max="10513" width="9" style="144"/>
    <col min="10514" max="10514" width="7.75" style="144" bestFit="1" customWidth="1"/>
    <col min="10515" max="10748" width="9" style="144"/>
    <col min="10749" max="10749" width="4.25" style="144" customWidth="1"/>
    <col min="10750" max="10750" width="48.75" style="144" customWidth="1"/>
    <col min="10751" max="10751" width="0" style="144" hidden="1" customWidth="1"/>
    <col min="10752" max="10752" width="43.625" style="144" customWidth="1"/>
    <col min="10753" max="10753" width="26.375" style="144" customWidth="1"/>
    <col min="10754" max="10754" width="0" style="144" hidden="1" customWidth="1"/>
    <col min="10755" max="10755" width="14.25" style="144" bestFit="1" customWidth="1"/>
    <col min="10756" max="10756" width="14.25" style="144" customWidth="1"/>
    <col min="10757" max="10768" width="0" style="144" hidden="1" customWidth="1"/>
    <col min="10769" max="10769" width="9" style="144"/>
    <col min="10770" max="10770" width="7.75" style="144" bestFit="1" customWidth="1"/>
    <col min="10771" max="11004" width="9" style="144"/>
    <col min="11005" max="11005" width="4.25" style="144" customWidth="1"/>
    <col min="11006" max="11006" width="48.75" style="144" customWidth="1"/>
    <col min="11007" max="11007" width="0" style="144" hidden="1" customWidth="1"/>
    <col min="11008" max="11008" width="43.625" style="144" customWidth="1"/>
    <col min="11009" max="11009" width="26.375" style="144" customWidth="1"/>
    <col min="11010" max="11010" width="0" style="144" hidden="1" customWidth="1"/>
    <col min="11011" max="11011" width="14.25" style="144" bestFit="1" customWidth="1"/>
    <col min="11012" max="11012" width="14.25" style="144" customWidth="1"/>
    <col min="11013" max="11024" width="0" style="144" hidden="1" customWidth="1"/>
    <col min="11025" max="11025" width="9" style="144"/>
    <col min="11026" max="11026" width="7.75" style="144" bestFit="1" customWidth="1"/>
    <col min="11027" max="11260" width="9" style="144"/>
    <col min="11261" max="11261" width="4.25" style="144" customWidth="1"/>
    <col min="11262" max="11262" width="48.75" style="144" customWidth="1"/>
    <col min="11263" max="11263" width="0" style="144" hidden="1" customWidth="1"/>
    <col min="11264" max="11264" width="43.625" style="144" customWidth="1"/>
    <col min="11265" max="11265" width="26.375" style="144" customWidth="1"/>
    <col min="11266" max="11266" width="0" style="144" hidden="1" customWidth="1"/>
    <col min="11267" max="11267" width="14.25" style="144" bestFit="1" customWidth="1"/>
    <col min="11268" max="11268" width="14.25" style="144" customWidth="1"/>
    <col min="11269" max="11280" width="0" style="144" hidden="1" customWidth="1"/>
    <col min="11281" max="11281" width="9" style="144"/>
    <col min="11282" max="11282" width="7.75" style="144" bestFit="1" customWidth="1"/>
    <col min="11283" max="11516" width="9" style="144"/>
    <col min="11517" max="11517" width="4.25" style="144" customWidth="1"/>
    <col min="11518" max="11518" width="48.75" style="144" customWidth="1"/>
    <col min="11519" max="11519" width="0" style="144" hidden="1" customWidth="1"/>
    <col min="11520" max="11520" width="43.625" style="144" customWidth="1"/>
    <col min="11521" max="11521" width="26.375" style="144" customWidth="1"/>
    <col min="11522" max="11522" width="0" style="144" hidden="1" customWidth="1"/>
    <col min="11523" max="11523" width="14.25" style="144" bestFit="1" customWidth="1"/>
    <col min="11524" max="11524" width="14.25" style="144" customWidth="1"/>
    <col min="11525" max="11536" width="0" style="144" hidden="1" customWidth="1"/>
    <col min="11537" max="11537" width="9" style="144"/>
    <col min="11538" max="11538" width="7.75" style="144" bestFit="1" customWidth="1"/>
    <col min="11539" max="11772" width="9" style="144"/>
    <col min="11773" max="11773" width="4.25" style="144" customWidth="1"/>
    <col min="11774" max="11774" width="48.75" style="144" customWidth="1"/>
    <col min="11775" max="11775" width="0" style="144" hidden="1" customWidth="1"/>
    <col min="11776" max="11776" width="43.625" style="144" customWidth="1"/>
    <col min="11777" max="11777" width="26.375" style="144" customWidth="1"/>
    <col min="11778" max="11778" width="0" style="144" hidden="1" customWidth="1"/>
    <col min="11779" max="11779" width="14.25" style="144" bestFit="1" customWidth="1"/>
    <col min="11780" max="11780" width="14.25" style="144" customWidth="1"/>
    <col min="11781" max="11792" width="0" style="144" hidden="1" customWidth="1"/>
    <col min="11793" max="11793" width="9" style="144"/>
    <col min="11794" max="11794" width="7.75" style="144" bestFit="1" customWidth="1"/>
    <col min="11795" max="12028" width="9" style="144"/>
    <col min="12029" max="12029" width="4.25" style="144" customWidth="1"/>
    <col min="12030" max="12030" width="48.75" style="144" customWidth="1"/>
    <col min="12031" max="12031" width="0" style="144" hidden="1" customWidth="1"/>
    <col min="12032" max="12032" width="43.625" style="144" customWidth="1"/>
    <col min="12033" max="12033" width="26.375" style="144" customWidth="1"/>
    <col min="12034" max="12034" width="0" style="144" hidden="1" customWidth="1"/>
    <col min="12035" max="12035" width="14.25" style="144" bestFit="1" customWidth="1"/>
    <col min="12036" max="12036" width="14.25" style="144" customWidth="1"/>
    <col min="12037" max="12048" width="0" style="144" hidden="1" customWidth="1"/>
    <col min="12049" max="12049" width="9" style="144"/>
    <col min="12050" max="12050" width="7.75" style="144" bestFit="1" customWidth="1"/>
    <col min="12051" max="12284" width="9" style="144"/>
    <col min="12285" max="12285" width="4.25" style="144" customWidth="1"/>
    <col min="12286" max="12286" width="48.75" style="144" customWidth="1"/>
    <col min="12287" max="12287" width="0" style="144" hidden="1" customWidth="1"/>
    <col min="12288" max="12288" width="43.625" style="144" customWidth="1"/>
    <col min="12289" max="12289" width="26.375" style="144" customWidth="1"/>
    <col min="12290" max="12290" width="0" style="144" hidden="1" customWidth="1"/>
    <col min="12291" max="12291" width="14.25" style="144" bestFit="1" customWidth="1"/>
    <col min="12292" max="12292" width="14.25" style="144" customWidth="1"/>
    <col min="12293" max="12304" width="0" style="144" hidden="1" customWidth="1"/>
    <col min="12305" max="12305" width="9" style="144"/>
    <col min="12306" max="12306" width="7.75" style="144" bestFit="1" customWidth="1"/>
    <col min="12307" max="12540" width="9" style="144"/>
    <col min="12541" max="12541" width="4.25" style="144" customWidth="1"/>
    <col min="12542" max="12542" width="48.75" style="144" customWidth="1"/>
    <col min="12543" max="12543" width="0" style="144" hidden="1" customWidth="1"/>
    <col min="12544" max="12544" width="43.625" style="144" customWidth="1"/>
    <col min="12545" max="12545" width="26.375" style="144" customWidth="1"/>
    <col min="12546" max="12546" width="0" style="144" hidden="1" customWidth="1"/>
    <col min="12547" max="12547" width="14.25" style="144" bestFit="1" customWidth="1"/>
    <col min="12548" max="12548" width="14.25" style="144" customWidth="1"/>
    <col min="12549" max="12560" width="0" style="144" hidden="1" customWidth="1"/>
    <col min="12561" max="12561" width="9" style="144"/>
    <col min="12562" max="12562" width="7.75" style="144" bestFit="1" customWidth="1"/>
    <col min="12563" max="12796" width="9" style="144"/>
    <col min="12797" max="12797" width="4.25" style="144" customWidth="1"/>
    <col min="12798" max="12798" width="48.75" style="144" customWidth="1"/>
    <col min="12799" max="12799" width="0" style="144" hidden="1" customWidth="1"/>
    <col min="12800" max="12800" width="43.625" style="144" customWidth="1"/>
    <col min="12801" max="12801" width="26.375" style="144" customWidth="1"/>
    <col min="12802" max="12802" width="0" style="144" hidden="1" customWidth="1"/>
    <col min="12803" max="12803" width="14.25" style="144" bestFit="1" customWidth="1"/>
    <col min="12804" max="12804" width="14.25" style="144" customWidth="1"/>
    <col min="12805" max="12816" width="0" style="144" hidden="1" customWidth="1"/>
    <col min="12817" max="12817" width="9" style="144"/>
    <col min="12818" max="12818" width="7.75" style="144" bestFit="1" customWidth="1"/>
    <col min="12819" max="13052" width="9" style="144"/>
    <col min="13053" max="13053" width="4.25" style="144" customWidth="1"/>
    <col min="13054" max="13054" width="48.75" style="144" customWidth="1"/>
    <col min="13055" max="13055" width="0" style="144" hidden="1" customWidth="1"/>
    <col min="13056" max="13056" width="43.625" style="144" customWidth="1"/>
    <col min="13057" max="13057" width="26.375" style="144" customWidth="1"/>
    <col min="13058" max="13058" width="0" style="144" hidden="1" customWidth="1"/>
    <col min="13059" max="13059" width="14.25" style="144" bestFit="1" customWidth="1"/>
    <col min="13060" max="13060" width="14.25" style="144" customWidth="1"/>
    <col min="13061" max="13072" width="0" style="144" hidden="1" customWidth="1"/>
    <col min="13073" max="13073" width="9" style="144"/>
    <col min="13074" max="13074" width="7.75" style="144" bestFit="1" customWidth="1"/>
    <col min="13075" max="13308" width="9" style="144"/>
    <col min="13309" max="13309" width="4.25" style="144" customWidth="1"/>
    <col min="13310" max="13310" width="48.75" style="144" customWidth="1"/>
    <col min="13311" max="13311" width="0" style="144" hidden="1" customWidth="1"/>
    <col min="13312" max="13312" width="43.625" style="144" customWidth="1"/>
    <col min="13313" max="13313" width="26.375" style="144" customWidth="1"/>
    <col min="13314" max="13314" width="0" style="144" hidden="1" customWidth="1"/>
    <col min="13315" max="13315" width="14.25" style="144" bestFit="1" customWidth="1"/>
    <col min="13316" max="13316" width="14.25" style="144" customWidth="1"/>
    <col min="13317" max="13328" width="0" style="144" hidden="1" customWidth="1"/>
    <col min="13329" max="13329" width="9" style="144"/>
    <col min="13330" max="13330" width="7.75" style="144" bestFit="1" customWidth="1"/>
    <col min="13331" max="13564" width="9" style="144"/>
    <col min="13565" max="13565" width="4.25" style="144" customWidth="1"/>
    <col min="13566" max="13566" width="48.75" style="144" customWidth="1"/>
    <col min="13567" max="13567" width="0" style="144" hidden="1" customWidth="1"/>
    <col min="13568" max="13568" width="43.625" style="144" customWidth="1"/>
    <col min="13569" max="13569" width="26.375" style="144" customWidth="1"/>
    <col min="13570" max="13570" width="0" style="144" hidden="1" customWidth="1"/>
    <col min="13571" max="13571" width="14.25" style="144" bestFit="1" customWidth="1"/>
    <col min="13572" max="13572" width="14.25" style="144" customWidth="1"/>
    <col min="13573" max="13584" width="0" style="144" hidden="1" customWidth="1"/>
    <col min="13585" max="13585" width="9" style="144"/>
    <col min="13586" max="13586" width="7.75" style="144" bestFit="1" customWidth="1"/>
    <col min="13587" max="13820" width="9" style="144"/>
    <col min="13821" max="13821" width="4.25" style="144" customWidth="1"/>
    <col min="13822" max="13822" width="48.75" style="144" customWidth="1"/>
    <col min="13823" max="13823" width="0" style="144" hidden="1" customWidth="1"/>
    <col min="13824" max="13824" width="43.625" style="144" customWidth="1"/>
    <col min="13825" max="13825" width="26.375" style="144" customWidth="1"/>
    <col min="13826" max="13826" width="0" style="144" hidden="1" customWidth="1"/>
    <col min="13827" max="13827" width="14.25" style="144" bestFit="1" customWidth="1"/>
    <col min="13828" max="13828" width="14.25" style="144" customWidth="1"/>
    <col min="13829" max="13840" width="0" style="144" hidden="1" customWidth="1"/>
    <col min="13841" max="13841" width="9" style="144"/>
    <col min="13842" max="13842" width="7.75" style="144" bestFit="1" customWidth="1"/>
    <col min="13843" max="14076" width="9" style="144"/>
    <col min="14077" max="14077" width="4.25" style="144" customWidth="1"/>
    <col min="14078" max="14078" width="48.75" style="144" customWidth="1"/>
    <col min="14079" max="14079" width="0" style="144" hidden="1" customWidth="1"/>
    <col min="14080" max="14080" width="43.625" style="144" customWidth="1"/>
    <col min="14081" max="14081" width="26.375" style="144" customWidth="1"/>
    <col min="14082" max="14082" width="0" style="144" hidden="1" customWidth="1"/>
    <col min="14083" max="14083" width="14.25" style="144" bestFit="1" customWidth="1"/>
    <col min="14084" max="14084" width="14.25" style="144" customWidth="1"/>
    <col min="14085" max="14096" width="0" style="144" hidden="1" customWidth="1"/>
    <col min="14097" max="14097" width="9" style="144"/>
    <col min="14098" max="14098" width="7.75" style="144" bestFit="1" customWidth="1"/>
    <col min="14099" max="14332" width="9" style="144"/>
    <col min="14333" max="14333" width="4.25" style="144" customWidth="1"/>
    <col min="14334" max="14334" width="48.75" style="144" customWidth="1"/>
    <col min="14335" max="14335" width="0" style="144" hidden="1" customWidth="1"/>
    <col min="14336" max="14336" width="43.625" style="144" customWidth="1"/>
    <col min="14337" max="14337" width="26.375" style="144" customWidth="1"/>
    <col min="14338" max="14338" width="0" style="144" hidden="1" customWidth="1"/>
    <col min="14339" max="14339" width="14.25" style="144" bestFit="1" customWidth="1"/>
    <col min="14340" max="14340" width="14.25" style="144" customWidth="1"/>
    <col min="14341" max="14352" width="0" style="144" hidden="1" customWidth="1"/>
    <col min="14353" max="14353" width="9" style="144"/>
    <col min="14354" max="14354" width="7.75" style="144" bestFit="1" customWidth="1"/>
    <col min="14355" max="14588" width="9" style="144"/>
    <col min="14589" max="14589" width="4.25" style="144" customWidth="1"/>
    <col min="14590" max="14590" width="48.75" style="144" customWidth="1"/>
    <col min="14591" max="14591" width="0" style="144" hidden="1" customWidth="1"/>
    <col min="14592" max="14592" width="43.625" style="144" customWidth="1"/>
    <col min="14593" max="14593" width="26.375" style="144" customWidth="1"/>
    <col min="14594" max="14594" width="0" style="144" hidden="1" customWidth="1"/>
    <col min="14595" max="14595" width="14.25" style="144" bestFit="1" customWidth="1"/>
    <col min="14596" max="14596" width="14.25" style="144" customWidth="1"/>
    <col min="14597" max="14608" width="0" style="144" hidden="1" customWidth="1"/>
    <col min="14609" max="14609" width="9" style="144"/>
    <col min="14610" max="14610" width="7.75" style="144" bestFit="1" customWidth="1"/>
    <col min="14611" max="14844" width="9" style="144"/>
    <col min="14845" max="14845" width="4.25" style="144" customWidth="1"/>
    <col min="14846" max="14846" width="48.75" style="144" customWidth="1"/>
    <col min="14847" max="14847" width="0" style="144" hidden="1" customWidth="1"/>
    <col min="14848" max="14848" width="43.625" style="144" customWidth="1"/>
    <col min="14849" max="14849" width="26.375" style="144" customWidth="1"/>
    <col min="14850" max="14850" width="0" style="144" hidden="1" customWidth="1"/>
    <col min="14851" max="14851" width="14.25" style="144" bestFit="1" customWidth="1"/>
    <col min="14852" max="14852" width="14.25" style="144" customWidth="1"/>
    <col min="14853" max="14864" width="0" style="144" hidden="1" customWidth="1"/>
    <col min="14865" max="14865" width="9" style="144"/>
    <col min="14866" max="14866" width="7.75" style="144" bestFit="1" customWidth="1"/>
    <col min="14867" max="15100" width="9" style="144"/>
    <col min="15101" max="15101" width="4.25" style="144" customWidth="1"/>
    <col min="15102" max="15102" width="48.75" style="144" customWidth="1"/>
    <col min="15103" max="15103" width="0" style="144" hidden="1" customWidth="1"/>
    <col min="15104" max="15104" width="43.625" style="144" customWidth="1"/>
    <col min="15105" max="15105" width="26.375" style="144" customWidth="1"/>
    <col min="15106" max="15106" width="0" style="144" hidden="1" customWidth="1"/>
    <col min="15107" max="15107" width="14.25" style="144" bestFit="1" customWidth="1"/>
    <col min="15108" max="15108" width="14.25" style="144" customWidth="1"/>
    <col min="15109" max="15120" width="0" style="144" hidden="1" customWidth="1"/>
    <col min="15121" max="15121" width="9" style="144"/>
    <col min="15122" max="15122" width="7.75" style="144" bestFit="1" customWidth="1"/>
    <col min="15123" max="15356" width="9" style="144"/>
    <col min="15357" max="15357" width="4.25" style="144" customWidth="1"/>
    <col min="15358" max="15358" width="48.75" style="144" customWidth="1"/>
    <col min="15359" max="15359" width="0" style="144" hidden="1" customWidth="1"/>
    <col min="15360" max="15360" width="43.625" style="144" customWidth="1"/>
    <col min="15361" max="15361" width="26.375" style="144" customWidth="1"/>
    <col min="15362" max="15362" width="0" style="144" hidden="1" customWidth="1"/>
    <col min="15363" max="15363" width="14.25" style="144" bestFit="1" customWidth="1"/>
    <col min="15364" max="15364" width="14.25" style="144" customWidth="1"/>
    <col min="15365" max="15376" width="0" style="144" hidden="1" customWidth="1"/>
    <col min="15377" max="15377" width="9" style="144"/>
    <col min="15378" max="15378" width="7.75" style="144" bestFit="1" customWidth="1"/>
    <col min="15379" max="15612" width="9" style="144"/>
    <col min="15613" max="15613" width="4.25" style="144" customWidth="1"/>
    <col min="15614" max="15614" width="48.75" style="144" customWidth="1"/>
    <col min="15615" max="15615" width="0" style="144" hidden="1" customWidth="1"/>
    <col min="15616" max="15616" width="43.625" style="144" customWidth="1"/>
    <col min="15617" max="15617" width="26.375" style="144" customWidth="1"/>
    <col min="15618" max="15618" width="0" style="144" hidden="1" customWidth="1"/>
    <col min="15619" max="15619" width="14.25" style="144" bestFit="1" customWidth="1"/>
    <col min="15620" max="15620" width="14.25" style="144" customWidth="1"/>
    <col min="15621" max="15632" width="0" style="144" hidden="1" customWidth="1"/>
    <col min="15633" max="15633" width="9" style="144"/>
    <col min="15634" max="15634" width="7.75" style="144" bestFit="1" customWidth="1"/>
    <col min="15635" max="15868" width="9" style="144"/>
    <col min="15869" max="15869" width="4.25" style="144" customWidth="1"/>
    <col min="15870" max="15870" width="48.75" style="144" customWidth="1"/>
    <col min="15871" max="15871" width="0" style="144" hidden="1" customWidth="1"/>
    <col min="15872" max="15872" width="43.625" style="144" customWidth="1"/>
    <col min="15873" max="15873" width="26.375" style="144" customWidth="1"/>
    <col min="15874" max="15874" width="0" style="144" hidden="1" customWidth="1"/>
    <col min="15875" max="15875" width="14.25" style="144" bestFit="1" customWidth="1"/>
    <col min="15876" max="15876" width="14.25" style="144" customWidth="1"/>
    <col min="15877" max="15888" width="0" style="144" hidden="1" customWidth="1"/>
    <col min="15889" max="15889" width="9" style="144"/>
    <col min="15890" max="15890" width="7.75" style="144" bestFit="1" customWidth="1"/>
    <col min="15891" max="16124" width="9" style="144"/>
    <col min="16125" max="16125" width="4.25" style="144" customWidth="1"/>
    <col min="16126" max="16126" width="48.75" style="144" customWidth="1"/>
    <col min="16127" max="16127" width="0" style="144" hidden="1" customWidth="1"/>
    <col min="16128" max="16128" width="43.625" style="144" customWidth="1"/>
    <col min="16129" max="16129" width="26.375" style="144" customWidth="1"/>
    <col min="16130" max="16130" width="0" style="144" hidden="1" customWidth="1"/>
    <col min="16131" max="16131" width="14.25" style="144" bestFit="1" customWidth="1"/>
    <col min="16132" max="16132" width="14.25" style="144" customWidth="1"/>
    <col min="16133" max="16144" width="0" style="144" hidden="1" customWidth="1"/>
    <col min="16145" max="16145" width="9" style="144"/>
    <col min="16146" max="16146" width="7.75" style="144" bestFit="1" customWidth="1"/>
    <col min="16147" max="16384" width="9" style="144"/>
  </cols>
  <sheetData>
    <row r="1" spans="1:17" ht="34.5" customHeight="1">
      <c r="A1" s="1140" t="s">
        <v>1759</v>
      </c>
      <c r="B1" s="1140"/>
      <c r="C1" s="1140"/>
      <c r="D1" s="1140"/>
      <c r="E1" s="1140"/>
      <c r="F1" s="1140"/>
      <c r="G1" s="1140"/>
      <c r="H1" s="1140"/>
    </row>
    <row r="2" spans="1:17" ht="20.25" customHeight="1">
      <c r="A2" s="1142" t="str">
        <f>'13.1.SCĐB'!A3:H3</f>
        <v>(Kèm theo Quyết định số       4848     /QĐ-UBND ngày     19     /    12     /2023 của UBND tỉnh)</v>
      </c>
      <c r="B2" s="1142"/>
      <c r="C2" s="1142"/>
      <c r="D2" s="1142"/>
      <c r="E2" s="1142"/>
      <c r="F2" s="1142"/>
      <c r="G2" s="1142"/>
      <c r="H2" s="1142"/>
      <c r="I2" s="254"/>
      <c r="J2" s="254"/>
      <c r="K2" s="254"/>
    </row>
    <row r="3" spans="1:17" ht="24" customHeight="1">
      <c r="A3" s="291"/>
      <c r="B3" s="291"/>
      <c r="C3" s="291"/>
      <c r="D3" s="291"/>
      <c r="E3" s="291"/>
      <c r="F3" s="1141" t="s">
        <v>0</v>
      </c>
      <c r="G3" s="1141"/>
      <c r="H3" s="1141"/>
      <c r="I3" s="254"/>
      <c r="J3" s="254"/>
      <c r="K3" s="254"/>
    </row>
    <row r="4" spans="1:17" ht="31.5">
      <c r="A4" s="535" t="s">
        <v>54</v>
      </c>
      <c r="B4" s="535" t="s">
        <v>156</v>
      </c>
      <c r="C4" s="535" t="s">
        <v>63</v>
      </c>
      <c r="D4" s="535" t="s">
        <v>157</v>
      </c>
      <c r="E4" s="535" t="s">
        <v>158</v>
      </c>
      <c r="F4" s="536" t="s">
        <v>160</v>
      </c>
      <c r="G4" s="536" t="s">
        <v>432</v>
      </c>
      <c r="H4" s="536" t="s">
        <v>2</v>
      </c>
      <c r="I4" s="254"/>
      <c r="J4" s="254"/>
      <c r="K4" s="254"/>
    </row>
    <row r="5" spans="1:17" s="985" customFormat="1" ht="18.75" customHeight="1">
      <c r="A5" s="986" t="s">
        <v>35</v>
      </c>
      <c r="B5" s="986" t="s">
        <v>41</v>
      </c>
      <c r="C5" s="986" t="s">
        <v>44</v>
      </c>
      <c r="D5" s="987" t="s">
        <v>62</v>
      </c>
      <c r="E5" s="987" t="s">
        <v>344</v>
      </c>
      <c r="F5" s="988">
        <v>1</v>
      </c>
      <c r="G5" s="988">
        <v>2</v>
      </c>
      <c r="H5" s="988">
        <v>3</v>
      </c>
      <c r="I5" s="982"/>
      <c r="J5" s="983"/>
      <c r="K5" s="983"/>
      <c r="L5" s="983"/>
      <c r="M5" s="983"/>
      <c r="N5" s="983"/>
      <c r="O5" s="983"/>
      <c r="P5" s="983"/>
      <c r="Q5" s="984"/>
    </row>
    <row r="6" spans="1:17" s="993" customFormat="1" ht="31.5">
      <c r="A6" s="989"/>
      <c r="B6" s="890" t="s">
        <v>1739</v>
      </c>
      <c r="C6" s="890"/>
      <c r="D6" s="257"/>
      <c r="E6" s="257"/>
      <c r="F6" s="258">
        <f>F7+F78</f>
        <v>560000</v>
      </c>
      <c r="G6" s="258">
        <f>G7+G78</f>
        <v>275000</v>
      </c>
      <c r="H6" s="259" t="s">
        <v>643</v>
      </c>
      <c r="I6" s="990"/>
      <c r="J6" s="991"/>
      <c r="K6" s="991"/>
      <c r="L6" s="991"/>
      <c r="M6" s="991"/>
      <c r="N6" s="991"/>
      <c r="O6" s="991"/>
      <c r="P6" s="991"/>
      <c r="Q6" s="992"/>
    </row>
    <row r="7" spans="1:17" ht="33">
      <c r="A7" s="557" t="s">
        <v>35</v>
      </c>
      <c r="B7" s="561" t="s">
        <v>580</v>
      </c>
      <c r="C7" s="557" t="s">
        <v>93</v>
      </c>
      <c r="D7" s="558"/>
      <c r="E7" s="558"/>
      <c r="F7" s="559">
        <f>SUM(F8:F77)</f>
        <v>410000</v>
      </c>
      <c r="G7" s="559">
        <f>SUM(G8:G77)</f>
        <v>200000</v>
      </c>
      <c r="H7" s="560"/>
    </row>
    <row r="8" spans="1:17" ht="47.25">
      <c r="A8" s="148">
        <v>1</v>
      </c>
      <c r="B8" s="458" t="s">
        <v>581</v>
      </c>
      <c r="C8" s="458"/>
      <c r="D8" s="458" t="s">
        <v>914</v>
      </c>
      <c r="E8" s="458" t="s">
        <v>915</v>
      </c>
      <c r="F8" s="300">
        <v>2250</v>
      </c>
      <c r="G8" s="300">
        <v>1125</v>
      </c>
      <c r="H8" s="300"/>
    </row>
    <row r="9" spans="1:17" ht="63">
      <c r="A9" s="148">
        <v>2</v>
      </c>
      <c r="B9" s="458" t="s">
        <v>894</v>
      </c>
      <c r="C9" s="517"/>
      <c r="D9" s="458" t="s">
        <v>916</v>
      </c>
      <c r="E9" s="458" t="s">
        <v>608</v>
      </c>
      <c r="F9" s="300">
        <v>2300</v>
      </c>
      <c r="G9" s="300">
        <v>1150</v>
      </c>
      <c r="H9" s="300"/>
    </row>
    <row r="10" spans="1:17" ht="47.25">
      <c r="A10" s="148">
        <v>3</v>
      </c>
      <c r="B10" s="458" t="s">
        <v>582</v>
      </c>
      <c r="C10" s="458"/>
      <c r="D10" s="458" t="s">
        <v>917</v>
      </c>
      <c r="E10" s="458" t="s">
        <v>918</v>
      </c>
      <c r="F10" s="300">
        <v>3200</v>
      </c>
      <c r="G10" s="300">
        <v>1600</v>
      </c>
      <c r="H10" s="300"/>
    </row>
    <row r="11" spans="1:17" ht="47.25">
      <c r="A11" s="148">
        <v>4</v>
      </c>
      <c r="B11" s="458" t="s">
        <v>583</v>
      </c>
      <c r="C11" s="458"/>
      <c r="D11" s="458" t="s">
        <v>917</v>
      </c>
      <c r="E11" s="458" t="s">
        <v>263</v>
      </c>
      <c r="F11" s="300">
        <v>4500</v>
      </c>
      <c r="G11" s="300">
        <v>2250</v>
      </c>
      <c r="H11" s="300"/>
      <c r="I11" s="147"/>
    </row>
    <row r="12" spans="1:17" ht="48" customHeight="1">
      <c r="A12" s="148">
        <v>5</v>
      </c>
      <c r="B12" s="458" t="s">
        <v>584</v>
      </c>
      <c r="C12" s="458"/>
      <c r="D12" s="458" t="s">
        <v>609</v>
      </c>
      <c r="E12" s="458" t="s">
        <v>610</v>
      </c>
      <c r="F12" s="300">
        <v>1100</v>
      </c>
      <c r="G12" s="300">
        <v>550</v>
      </c>
      <c r="H12" s="300"/>
    </row>
    <row r="13" spans="1:17" ht="47.25">
      <c r="A13" s="148">
        <v>6</v>
      </c>
      <c r="B13" s="458" t="s">
        <v>585</v>
      </c>
      <c r="C13" s="458"/>
      <c r="D13" s="458" t="s">
        <v>919</v>
      </c>
      <c r="E13" s="458" t="s">
        <v>920</v>
      </c>
      <c r="F13" s="300">
        <v>4500</v>
      </c>
      <c r="G13" s="300">
        <v>2250</v>
      </c>
      <c r="H13" s="300"/>
    </row>
    <row r="14" spans="1:17" s="168" customFormat="1" ht="47.25">
      <c r="A14" s="148">
        <v>7</v>
      </c>
      <c r="B14" s="458" t="s">
        <v>586</v>
      </c>
      <c r="C14" s="458"/>
      <c r="D14" s="458" t="s">
        <v>921</v>
      </c>
      <c r="E14" s="458" t="s">
        <v>920</v>
      </c>
      <c r="F14" s="151">
        <v>5100</v>
      </c>
      <c r="G14" s="300">
        <v>2550</v>
      </c>
      <c r="H14" s="300"/>
      <c r="I14" s="255"/>
      <c r="J14" s="255"/>
      <c r="K14" s="255"/>
      <c r="L14" s="255"/>
      <c r="M14" s="255"/>
      <c r="N14" s="255"/>
      <c r="O14" s="255"/>
      <c r="P14" s="256"/>
      <c r="Q14" s="169"/>
    </row>
    <row r="15" spans="1:17" ht="47.25">
      <c r="A15" s="148">
        <v>8</v>
      </c>
      <c r="B15" s="458" t="s">
        <v>587</v>
      </c>
      <c r="C15" s="458"/>
      <c r="D15" s="458" t="s">
        <v>917</v>
      </c>
      <c r="E15" s="458" t="s">
        <v>922</v>
      </c>
      <c r="F15" s="151">
        <v>5600</v>
      </c>
      <c r="G15" s="300">
        <v>2800</v>
      </c>
      <c r="H15" s="300"/>
    </row>
    <row r="16" spans="1:17" ht="86.25" customHeight="1">
      <c r="A16" s="148">
        <v>9</v>
      </c>
      <c r="B16" s="458" t="s">
        <v>1633</v>
      </c>
      <c r="C16" s="458"/>
      <c r="D16" s="458" t="s">
        <v>917</v>
      </c>
      <c r="E16" s="458" t="s">
        <v>1634</v>
      </c>
      <c r="F16" s="300">
        <v>4000</v>
      </c>
      <c r="G16" s="300">
        <v>2000</v>
      </c>
      <c r="H16" s="300"/>
    </row>
    <row r="17" spans="1:23" ht="57.75" customHeight="1">
      <c r="A17" s="148">
        <v>10</v>
      </c>
      <c r="B17" s="458" t="s">
        <v>588</v>
      </c>
      <c r="C17" s="458"/>
      <c r="D17" s="458" t="s">
        <v>924</v>
      </c>
      <c r="E17" s="458" t="s">
        <v>611</v>
      </c>
      <c r="F17" s="131">
        <v>4300</v>
      </c>
      <c r="G17" s="300">
        <v>2150</v>
      </c>
      <c r="H17" s="300"/>
    </row>
    <row r="18" spans="1:23" ht="63">
      <c r="A18" s="148">
        <v>11</v>
      </c>
      <c r="B18" s="458" t="s">
        <v>597</v>
      </c>
      <c r="C18" s="458"/>
      <c r="D18" s="458" t="s">
        <v>925</v>
      </c>
      <c r="E18" s="458" t="s">
        <v>332</v>
      </c>
      <c r="F18" s="131">
        <v>4900</v>
      </c>
      <c r="G18" s="300">
        <v>2450</v>
      </c>
      <c r="H18" s="300"/>
    </row>
    <row r="19" spans="1:23" ht="57" customHeight="1">
      <c r="A19" s="148">
        <v>12</v>
      </c>
      <c r="B19" s="458" t="s">
        <v>895</v>
      </c>
      <c r="C19" s="458"/>
      <c r="D19" s="458" t="s">
        <v>926</v>
      </c>
      <c r="E19" s="458" t="s">
        <v>927</v>
      </c>
      <c r="F19" s="300">
        <v>2850</v>
      </c>
      <c r="G19" s="300">
        <v>1425</v>
      </c>
      <c r="H19" s="300"/>
    </row>
    <row r="20" spans="1:23" ht="63">
      <c r="A20" s="148">
        <v>13</v>
      </c>
      <c r="B20" s="458" t="s">
        <v>607</v>
      </c>
      <c r="C20" s="458"/>
      <c r="D20" s="458" t="s">
        <v>928</v>
      </c>
      <c r="E20" s="458" t="s">
        <v>617</v>
      </c>
      <c r="F20" s="300">
        <v>2200</v>
      </c>
      <c r="G20" s="300">
        <v>1100</v>
      </c>
      <c r="H20" s="300"/>
    </row>
    <row r="21" spans="1:23" ht="31.5">
      <c r="A21" s="148">
        <v>14</v>
      </c>
      <c r="B21" s="458" t="s">
        <v>590</v>
      </c>
      <c r="C21" s="458"/>
      <c r="D21" s="458" t="s">
        <v>929</v>
      </c>
      <c r="E21" s="458" t="s">
        <v>331</v>
      </c>
      <c r="F21" s="300">
        <v>1100</v>
      </c>
      <c r="G21" s="300">
        <v>550</v>
      </c>
      <c r="H21" s="300"/>
    </row>
    <row r="22" spans="1:23" ht="78.75">
      <c r="A22" s="148">
        <v>15</v>
      </c>
      <c r="B22" s="458" t="s">
        <v>591</v>
      </c>
      <c r="C22" s="458"/>
      <c r="D22" s="458" t="s">
        <v>612</v>
      </c>
      <c r="E22" s="458" t="s">
        <v>613</v>
      </c>
      <c r="F22" s="300">
        <v>600</v>
      </c>
      <c r="G22" s="300">
        <v>300</v>
      </c>
      <c r="H22" s="300"/>
    </row>
    <row r="23" spans="1:23" ht="47.25">
      <c r="A23" s="148">
        <v>16</v>
      </c>
      <c r="B23" s="458" t="s">
        <v>592</v>
      </c>
      <c r="C23" s="458"/>
      <c r="D23" s="458" t="s">
        <v>930</v>
      </c>
      <c r="E23" s="458" t="s">
        <v>333</v>
      </c>
      <c r="F23" s="300">
        <v>3600</v>
      </c>
      <c r="G23" s="300">
        <v>1800</v>
      </c>
      <c r="H23" s="300"/>
    </row>
    <row r="24" spans="1:23" ht="47.25">
      <c r="A24" s="148">
        <v>17</v>
      </c>
      <c r="B24" s="458" t="s">
        <v>589</v>
      </c>
      <c r="C24" s="458"/>
      <c r="D24" s="458" t="s">
        <v>931</v>
      </c>
      <c r="E24" s="458" t="s">
        <v>932</v>
      </c>
      <c r="F24" s="300">
        <v>4200</v>
      </c>
      <c r="G24" s="300">
        <v>2100</v>
      </c>
      <c r="H24" s="300"/>
    </row>
    <row r="25" spans="1:23" ht="47.25">
      <c r="A25" s="148">
        <v>18</v>
      </c>
      <c r="B25" s="458" t="s">
        <v>623</v>
      </c>
      <c r="C25" s="458"/>
      <c r="D25" s="458" t="s">
        <v>933</v>
      </c>
      <c r="E25" s="458" t="s">
        <v>637</v>
      </c>
      <c r="F25" s="300">
        <v>7000</v>
      </c>
      <c r="G25" s="300">
        <v>3500</v>
      </c>
      <c r="H25" s="300"/>
      <c r="T25" s="144">
        <f>8072-8752</f>
        <v>-680</v>
      </c>
    </row>
    <row r="26" spans="1:23" ht="31.5">
      <c r="A26" s="148">
        <v>19</v>
      </c>
      <c r="B26" s="458" t="s">
        <v>593</v>
      </c>
      <c r="C26" s="458"/>
      <c r="D26" s="458" t="s">
        <v>934</v>
      </c>
      <c r="E26" s="458" t="s">
        <v>614</v>
      </c>
      <c r="F26" s="300">
        <v>1000</v>
      </c>
      <c r="G26" s="300">
        <v>500</v>
      </c>
      <c r="H26" s="300"/>
      <c r="T26" s="144">
        <f>1100/2.2</f>
        <v>499.99999999999994</v>
      </c>
      <c r="W26" s="144">
        <f>579-98</f>
        <v>481</v>
      </c>
    </row>
    <row r="27" spans="1:23" ht="31.5">
      <c r="A27" s="148">
        <v>20</v>
      </c>
      <c r="B27" s="458" t="s">
        <v>594</v>
      </c>
      <c r="C27" s="458"/>
      <c r="D27" s="458" t="s">
        <v>929</v>
      </c>
      <c r="E27" s="458" t="s">
        <v>331</v>
      </c>
      <c r="F27" s="300">
        <v>1100</v>
      </c>
      <c r="G27" s="300">
        <v>550</v>
      </c>
      <c r="H27" s="300"/>
      <c r="V27" s="144">
        <f>520*2.5</f>
        <v>1300</v>
      </c>
    </row>
    <row r="28" spans="1:23" ht="31.5">
      <c r="A28" s="148">
        <v>21</v>
      </c>
      <c r="B28" s="458" t="s">
        <v>595</v>
      </c>
      <c r="C28" s="458"/>
      <c r="D28" s="458" t="s">
        <v>929</v>
      </c>
      <c r="E28" s="458" t="s">
        <v>331</v>
      </c>
      <c r="F28" s="300">
        <v>500</v>
      </c>
      <c r="G28" s="300">
        <v>250</v>
      </c>
      <c r="H28" s="300"/>
      <c r="U28" s="144">
        <f>85+520</f>
        <v>605</v>
      </c>
    </row>
    <row r="29" spans="1:23" ht="47.25">
      <c r="A29" s="148">
        <v>22</v>
      </c>
      <c r="B29" s="458" t="s">
        <v>596</v>
      </c>
      <c r="C29" s="458"/>
      <c r="D29" s="458" t="s">
        <v>935</v>
      </c>
      <c r="E29" s="458" t="s">
        <v>332</v>
      </c>
      <c r="F29" s="132">
        <v>2700</v>
      </c>
      <c r="G29" s="300">
        <v>1350</v>
      </c>
      <c r="H29" s="300"/>
    </row>
    <row r="30" spans="1:23" ht="63">
      <c r="A30" s="148">
        <v>23</v>
      </c>
      <c r="B30" s="458" t="s">
        <v>896</v>
      </c>
      <c r="C30" s="458"/>
      <c r="D30" s="458" t="s">
        <v>936</v>
      </c>
      <c r="E30" s="458" t="s">
        <v>332</v>
      </c>
      <c r="F30" s="300">
        <v>5400</v>
      </c>
      <c r="G30" s="300">
        <v>2700</v>
      </c>
      <c r="H30" s="300"/>
      <c r="V30" s="144">
        <f>8752-500</f>
        <v>8252</v>
      </c>
    </row>
    <row r="31" spans="1:23" ht="47.25">
      <c r="A31" s="148">
        <v>24</v>
      </c>
      <c r="B31" s="458" t="s">
        <v>598</v>
      </c>
      <c r="C31" s="458"/>
      <c r="D31" s="458" t="s">
        <v>937</v>
      </c>
      <c r="E31" s="458" t="s">
        <v>332</v>
      </c>
      <c r="F31" s="132">
        <v>4900</v>
      </c>
      <c r="G31" s="300">
        <v>2450</v>
      </c>
      <c r="H31" s="300"/>
    </row>
    <row r="32" spans="1:23" ht="47.25">
      <c r="A32" s="148">
        <v>25</v>
      </c>
      <c r="B32" s="458" t="s">
        <v>897</v>
      </c>
      <c r="C32" s="458"/>
      <c r="D32" s="458" t="s">
        <v>938</v>
      </c>
      <c r="E32" s="458" t="s">
        <v>939</v>
      </c>
      <c r="F32" s="132">
        <v>3200</v>
      </c>
      <c r="G32" s="300">
        <v>1600</v>
      </c>
      <c r="H32" s="300"/>
    </row>
    <row r="33" spans="1:20" ht="47.25">
      <c r="A33" s="148">
        <v>26</v>
      </c>
      <c r="B33" s="458" t="s">
        <v>898</v>
      </c>
      <c r="C33" s="458"/>
      <c r="D33" s="458" t="s">
        <v>940</v>
      </c>
      <c r="E33" s="458" t="s">
        <v>639</v>
      </c>
      <c r="F33" s="132">
        <v>7300</v>
      </c>
      <c r="G33" s="300">
        <v>3650</v>
      </c>
      <c r="H33" s="300"/>
    </row>
    <row r="34" spans="1:20" ht="47.25">
      <c r="A34" s="148">
        <v>27</v>
      </c>
      <c r="B34" s="458" t="s">
        <v>899</v>
      </c>
      <c r="C34" s="458"/>
      <c r="D34" s="458" t="s">
        <v>924</v>
      </c>
      <c r="E34" s="458" t="s">
        <v>941</v>
      </c>
      <c r="F34" s="132">
        <v>1600</v>
      </c>
      <c r="G34" s="300">
        <v>800</v>
      </c>
      <c r="H34" s="300"/>
    </row>
    <row r="35" spans="1:20" ht="31.5">
      <c r="A35" s="148">
        <v>28</v>
      </c>
      <c r="B35" s="458" t="s">
        <v>599</v>
      </c>
      <c r="C35" s="458"/>
      <c r="D35" s="458" t="s">
        <v>942</v>
      </c>
      <c r="E35" s="458" t="s">
        <v>615</v>
      </c>
      <c r="F35" s="132">
        <v>400</v>
      </c>
      <c r="G35" s="300">
        <v>200</v>
      </c>
      <c r="H35" s="300"/>
    </row>
    <row r="36" spans="1:20" ht="47.25">
      <c r="A36" s="148">
        <v>29</v>
      </c>
      <c r="B36" s="458" t="s">
        <v>900</v>
      </c>
      <c r="C36" s="458"/>
      <c r="D36" s="458" t="s">
        <v>924</v>
      </c>
      <c r="E36" s="458" t="s">
        <v>333</v>
      </c>
      <c r="F36" s="132">
        <v>1100</v>
      </c>
      <c r="G36" s="300">
        <v>550</v>
      </c>
      <c r="H36" s="300"/>
    </row>
    <row r="37" spans="1:20" ht="47.25">
      <c r="A37" s="148">
        <v>30</v>
      </c>
      <c r="B37" s="458" t="s">
        <v>600</v>
      </c>
      <c r="C37" s="458"/>
      <c r="D37" s="458" t="s">
        <v>943</v>
      </c>
      <c r="E37" s="458" t="s">
        <v>616</v>
      </c>
      <c r="F37" s="132">
        <v>5200</v>
      </c>
      <c r="G37" s="300">
        <v>2600</v>
      </c>
      <c r="H37" s="300"/>
    </row>
    <row r="38" spans="1:20" ht="47.25">
      <c r="A38" s="148">
        <v>31</v>
      </c>
      <c r="B38" s="458" t="s">
        <v>901</v>
      </c>
      <c r="C38" s="458"/>
      <c r="D38" s="458" t="s">
        <v>944</v>
      </c>
      <c r="E38" s="458" t="s">
        <v>945</v>
      </c>
      <c r="F38" s="132">
        <v>4200</v>
      </c>
      <c r="G38" s="300">
        <v>2100</v>
      </c>
      <c r="H38" s="300"/>
    </row>
    <row r="39" spans="1:20" ht="47.25">
      <c r="A39" s="148">
        <v>32</v>
      </c>
      <c r="B39" s="458" t="s">
        <v>1635</v>
      </c>
      <c r="C39" s="458"/>
      <c r="D39" s="458" t="s">
        <v>946</v>
      </c>
      <c r="E39" s="458" t="s">
        <v>947</v>
      </c>
      <c r="F39" s="132">
        <v>3400</v>
      </c>
      <c r="G39" s="300">
        <v>1700</v>
      </c>
      <c r="H39" s="300"/>
    </row>
    <row r="40" spans="1:20" ht="47.25">
      <c r="A40" s="148">
        <v>33</v>
      </c>
      <c r="B40" s="458" t="s">
        <v>601</v>
      </c>
      <c r="C40" s="458"/>
      <c r="D40" s="458" t="s">
        <v>944</v>
      </c>
      <c r="E40" s="458" t="s">
        <v>945</v>
      </c>
      <c r="F40" s="132">
        <v>4900</v>
      </c>
      <c r="G40" s="300">
        <v>2450</v>
      </c>
      <c r="H40" s="300"/>
    </row>
    <row r="41" spans="1:20" ht="31.5">
      <c r="A41" s="148">
        <v>34</v>
      </c>
      <c r="B41" s="458" t="s">
        <v>604</v>
      </c>
      <c r="C41" s="458"/>
      <c r="D41" s="458" t="s">
        <v>948</v>
      </c>
      <c r="E41" s="458" t="s">
        <v>949</v>
      </c>
      <c r="F41" s="132">
        <v>4300</v>
      </c>
      <c r="G41" s="300">
        <v>2150</v>
      </c>
      <c r="H41" s="300"/>
    </row>
    <row r="42" spans="1:20" ht="47.25">
      <c r="A42" s="148">
        <v>35</v>
      </c>
      <c r="B42" s="458" t="s">
        <v>1684</v>
      </c>
      <c r="C42" s="458"/>
      <c r="D42" s="458" t="s">
        <v>950</v>
      </c>
      <c r="E42" s="458" t="s">
        <v>400</v>
      </c>
      <c r="F42" s="132">
        <v>700</v>
      </c>
      <c r="G42" s="300">
        <v>350</v>
      </c>
      <c r="H42" s="300"/>
    </row>
    <row r="43" spans="1:20" ht="47.25">
      <c r="A43" s="148">
        <v>36</v>
      </c>
      <c r="B43" s="458" t="s">
        <v>602</v>
      </c>
      <c r="C43" s="458"/>
      <c r="D43" s="458" t="s">
        <v>951</v>
      </c>
      <c r="E43" s="458" t="s">
        <v>952</v>
      </c>
      <c r="F43" s="132">
        <v>4800</v>
      </c>
      <c r="G43" s="300">
        <v>2400</v>
      </c>
      <c r="H43" s="300"/>
    </row>
    <row r="44" spans="1:20" ht="47.25">
      <c r="A44" s="148">
        <v>37</v>
      </c>
      <c r="B44" s="458" t="s">
        <v>606</v>
      </c>
      <c r="C44" s="458"/>
      <c r="D44" s="458" t="s">
        <v>917</v>
      </c>
      <c r="E44" s="458" t="s">
        <v>332</v>
      </c>
      <c r="F44" s="132">
        <v>4300</v>
      </c>
      <c r="G44" s="300">
        <v>2150</v>
      </c>
      <c r="H44" s="300"/>
    </row>
    <row r="45" spans="1:20" ht="47.25">
      <c r="A45" s="148">
        <v>38</v>
      </c>
      <c r="B45" s="458" t="s">
        <v>605</v>
      </c>
      <c r="C45" s="458"/>
      <c r="D45" s="458" t="s">
        <v>917</v>
      </c>
      <c r="E45" s="458" t="s">
        <v>953</v>
      </c>
      <c r="F45" s="132">
        <v>5100</v>
      </c>
      <c r="G45" s="300">
        <v>2550</v>
      </c>
      <c r="H45" s="300"/>
    </row>
    <row r="46" spans="1:20" ht="31.5">
      <c r="A46" s="148">
        <v>39</v>
      </c>
      <c r="B46" s="458" t="s">
        <v>603</v>
      </c>
      <c r="C46" s="458"/>
      <c r="D46" s="458" t="s">
        <v>929</v>
      </c>
      <c r="E46" s="458" t="s">
        <v>331</v>
      </c>
      <c r="F46" s="300">
        <v>600</v>
      </c>
      <c r="G46" s="300">
        <v>300</v>
      </c>
      <c r="H46" s="300"/>
    </row>
    <row r="47" spans="1:20" ht="47.25">
      <c r="A47" s="148">
        <v>40</v>
      </c>
      <c r="B47" s="458" t="s">
        <v>902</v>
      </c>
      <c r="C47" s="458"/>
      <c r="D47" s="458" t="s">
        <v>954</v>
      </c>
      <c r="E47" s="458" t="s">
        <v>955</v>
      </c>
      <c r="F47" s="300">
        <v>6200</v>
      </c>
      <c r="G47" s="300">
        <v>3000</v>
      </c>
      <c r="H47" s="300"/>
    </row>
    <row r="48" spans="1:20" ht="47.25">
      <c r="A48" s="148">
        <v>41</v>
      </c>
      <c r="B48" s="458" t="s">
        <v>903</v>
      </c>
      <c r="C48" s="458"/>
      <c r="D48" s="458" t="s">
        <v>634</v>
      </c>
      <c r="E48" s="458" t="s">
        <v>956</v>
      </c>
      <c r="F48" s="132">
        <v>10700</v>
      </c>
      <c r="G48" s="300">
        <v>5200</v>
      </c>
      <c r="H48" s="300"/>
      <c r="T48" s="144">
        <f>8072-8752</f>
        <v>-680</v>
      </c>
    </row>
    <row r="49" spans="1:8" ht="47.25">
      <c r="A49" s="148">
        <v>42</v>
      </c>
      <c r="B49" s="458" t="s">
        <v>618</v>
      </c>
      <c r="C49" s="458"/>
      <c r="D49" s="458" t="s">
        <v>940</v>
      </c>
      <c r="E49" s="458" t="s">
        <v>263</v>
      </c>
      <c r="F49" s="132">
        <v>12200</v>
      </c>
      <c r="G49" s="300">
        <v>5900</v>
      </c>
      <c r="H49" s="300"/>
    </row>
    <row r="50" spans="1:8" ht="47.25">
      <c r="A50" s="148">
        <v>43</v>
      </c>
      <c r="B50" s="458" t="s">
        <v>632</v>
      </c>
      <c r="C50" s="458"/>
      <c r="D50" s="458" t="s">
        <v>957</v>
      </c>
      <c r="E50" s="458" t="s">
        <v>263</v>
      </c>
      <c r="F50" s="133">
        <v>5800</v>
      </c>
      <c r="G50" s="300">
        <v>2800</v>
      </c>
      <c r="H50" s="300"/>
    </row>
    <row r="51" spans="1:8" ht="50.25" customHeight="1">
      <c r="A51" s="148">
        <v>44</v>
      </c>
      <c r="B51" s="458" t="s">
        <v>628</v>
      </c>
      <c r="C51" s="458"/>
      <c r="D51" s="458" t="s">
        <v>938</v>
      </c>
      <c r="E51" s="458" t="s">
        <v>333</v>
      </c>
      <c r="F51" s="300">
        <v>8000</v>
      </c>
      <c r="G51" s="300">
        <v>3900</v>
      </c>
      <c r="H51" s="300"/>
    </row>
    <row r="52" spans="1:8" ht="47.25">
      <c r="A52" s="148">
        <v>45</v>
      </c>
      <c r="B52" s="458" t="s">
        <v>619</v>
      </c>
      <c r="C52" s="458"/>
      <c r="D52" s="458" t="s">
        <v>917</v>
      </c>
      <c r="E52" s="458" t="s">
        <v>945</v>
      </c>
      <c r="F52" s="300">
        <v>14500</v>
      </c>
      <c r="G52" s="300">
        <v>7000</v>
      </c>
      <c r="H52" s="300"/>
    </row>
    <row r="53" spans="1:8" ht="78.75">
      <c r="A53" s="148">
        <v>46</v>
      </c>
      <c r="B53" s="458" t="s">
        <v>627</v>
      </c>
      <c r="C53" s="458"/>
      <c r="D53" s="458" t="s">
        <v>940</v>
      </c>
      <c r="E53" s="458" t="s">
        <v>1648</v>
      </c>
      <c r="F53" s="300">
        <v>10000</v>
      </c>
      <c r="G53" s="300">
        <v>4800</v>
      </c>
      <c r="H53" s="300"/>
    </row>
    <row r="54" spans="1:8" ht="47.25">
      <c r="A54" s="148">
        <v>47</v>
      </c>
      <c r="B54" s="458" t="s">
        <v>620</v>
      </c>
      <c r="C54" s="458"/>
      <c r="D54" s="458" t="s">
        <v>958</v>
      </c>
      <c r="E54" s="458" t="s">
        <v>945</v>
      </c>
      <c r="F54" s="300">
        <v>9000</v>
      </c>
      <c r="G54" s="300">
        <v>4400</v>
      </c>
      <c r="H54" s="300"/>
    </row>
    <row r="55" spans="1:8" ht="63">
      <c r="A55" s="148">
        <v>48</v>
      </c>
      <c r="B55" s="458" t="s">
        <v>904</v>
      </c>
      <c r="C55" s="458"/>
      <c r="D55" s="458" t="s">
        <v>959</v>
      </c>
      <c r="E55" s="458" t="s">
        <v>960</v>
      </c>
      <c r="F55" s="300">
        <v>6200</v>
      </c>
      <c r="G55" s="300">
        <v>3000</v>
      </c>
      <c r="H55" s="300"/>
    </row>
    <row r="56" spans="1:8" ht="47.25">
      <c r="A56" s="148">
        <v>49</v>
      </c>
      <c r="B56" s="458" t="s">
        <v>1636</v>
      </c>
      <c r="C56" s="458"/>
      <c r="D56" s="458" t="s">
        <v>635</v>
      </c>
      <c r="E56" s="458" t="s">
        <v>636</v>
      </c>
      <c r="F56" s="300">
        <v>8300</v>
      </c>
      <c r="G56" s="300">
        <v>4000</v>
      </c>
      <c r="H56" s="300"/>
    </row>
    <row r="57" spans="1:8" ht="66" customHeight="1">
      <c r="A57" s="148">
        <v>50</v>
      </c>
      <c r="B57" s="458" t="s">
        <v>1637</v>
      </c>
      <c r="C57" s="458"/>
      <c r="D57" s="458" t="s">
        <v>958</v>
      </c>
      <c r="E57" s="458" t="s">
        <v>1638</v>
      </c>
      <c r="F57" s="300">
        <v>8350</v>
      </c>
      <c r="G57" s="300">
        <v>4000</v>
      </c>
      <c r="H57" s="300"/>
    </row>
    <row r="58" spans="1:8" ht="63">
      <c r="A58" s="148">
        <v>51</v>
      </c>
      <c r="B58" s="458" t="s">
        <v>905</v>
      </c>
      <c r="C58" s="458"/>
      <c r="D58" s="458" t="s">
        <v>961</v>
      </c>
      <c r="E58" s="458" t="s">
        <v>953</v>
      </c>
      <c r="F58" s="300">
        <v>9000</v>
      </c>
      <c r="G58" s="300">
        <v>4400</v>
      </c>
      <c r="H58" s="300"/>
    </row>
    <row r="59" spans="1:8" ht="47.25">
      <c r="A59" s="148">
        <v>52</v>
      </c>
      <c r="B59" s="458" t="s">
        <v>621</v>
      </c>
      <c r="C59" s="458"/>
      <c r="D59" s="458" t="s">
        <v>917</v>
      </c>
      <c r="E59" s="458" t="s">
        <v>945</v>
      </c>
      <c r="F59" s="300">
        <v>12500</v>
      </c>
      <c r="G59" s="300">
        <v>6000</v>
      </c>
      <c r="H59" s="300"/>
    </row>
    <row r="60" spans="1:8" ht="47.25">
      <c r="A60" s="148">
        <v>53</v>
      </c>
      <c r="B60" s="458" t="s">
        <v>622</v>
      </c>
      <c r="C60" s="458"/>
      <c r="D60" s="458" t="s">
        <v>917</v>
      </c>
      <c r="E60" s="458" t="s">
        <v>923</v>
      </c>
      <c r="F60" s="300">
        <v>11500</v>
      </c>
      <c r="G60" s="300">
        <v>5500</v>
      </c>
      <c r="H60" s="300"/>
    </row>
    <row r="61" spans="1:8" ht="63">
      <c r="A61" s="148">
        <v>54</v>
      </c>
      <c r="B61" s="458" t="s">
        <v>906</v>
      </c>
      <c r="C61" s="458"/>
      <c r="D61" s="458" t="s">
        <v>917</v>
      </c>
      <c r="E61" s="458" t="s">
        <v>332</v>
      </c>
      <c r="F61" s="300">
        <v>6700</v>
      </c>
      <c r="G61" s="300">
        <v>3200</v>
      </c>
      <c r="H61" s="300"/>
    </row>
    <row r="62" spans="1:8" ht="70.5" customHeight="1">
      <c r="A62" s="148">
        <v>55</v>
      </c>
      <c r="B62" s="458" t="s">
        <v>1639</v>
      </c>
      <c r="C62" s="458"/>
      <c r="D62" s="458" t="s">
        <v>962</v>
      </c>
      <c r="E62" s="458" t="s">
        <v>1649</v>
      </c>
      <c r="F62" s="300">
        <v>11500</v>
      </c>
      <c r="G62" s="300">
        <v>5500</v>
      </c>
      <c r="H62" s="300"/>
    </row>
    <row r="63" spans="1:8" ht="47.25">
      <c r="A63" s="148">
        <v>56</v>
      </c>
      <c r="B63" s="458" t="s">
        <v>624</v>
      </c>
      <c r="C63" s="458"/>
      <c r="D63" s="458" t="s">
        <v>963</v>
      </c>
      <c r="E63" s="458" t="s">
        <v>945</v>
      </c>
      <c r="F63" s="300">
        <v>10000</v>
      </c>
      <c r="G63" s="300">
        <v>4800</v>
      </c>
      <c r="H63" s="300"/>
    </row>
    <row r="64" spans="1:8" ht="47.25">
      <c r="A64" s="148">
        <v>57</v>
      </c>
      <c r="B64" s="458" t="s">
        <v>907</v>
      </c>
      <c r="C64" s="458"/>
      <c r="D64" s="458" t="s">
        <v>964</v>
      </c>
      <c r="E64" s="458" t="s">
        <v>334</v>
      </c>
      <c r="F64" s="300">
        <v>6750</v>
      </c>
      <c r="G64" s="300">
        <v>3300</v>
      </c>
      <c r="H64" s="300"/>
    </row>
    <row r="65" spans="1:8" ht="47.25">
      <c r="A65" s="148">
        <v>58</v>
      </c>
      <c r="B65" s="458" t="s">
        <v>625</v>
      </c>
      <c r="C65" s="458"/>
      <c r="D65" s="458" t="s">
        <v>963</v>
      </c>
      <c r="E65" s="458" t="s">
        <v>945</v>
      </c>
      <c r="F65" s="300">
        <v>9400</v>
      </c>
      <c r="G65" s="300">
        <v>4500</v>
      </c>
      <c r="H65" s="300"/>
    </row>
    <row r="66" spans="1:8" ht="47.25">
      <c r="A66" s="148">
        <v>59</v>
      </c>
      <c r="B66" s="458" t="s">
        <v>633</v>
      </c>
      <c r="C66" s="458"/>
      <c r="D66" s="458" t="s">
        <v>935</v>
      </c>
      <c r="E66" s="458" t="s">
        <v>965</v>
      </c>
      <c r="F66" s="300">
        <v>6000</v>
      </c>
      <c r="G66" s="300">
        <v>2900</v>
      </c>
      <c r="H66" s="300"/>
    </row>
    <row r="67" spans="1:8" ht="63">
      <c r="A67" s="148">
        <v>60</v>
      </c>
      <c r="B67" s="458" t="s">
        <v>908</v>
      </c>
      <c r="C67" s="458"/>
      <c r="D67" s="458" t="s">
        <v>917</v>
      </c>
      <c r="E67" s="458" t="s">
        <v>966</v>
      </c>
      <c r="F67" s="300">
        <v>9000</v>
      </c>
      <c r="G67" s="300">
        <v>4300</v>
      </c>
      <c r="H67" s="300"/>
    </row>
    <row r="68" spans="1:8" ht="47.25">
      <c r="A68" s="148">
        <v>61</v>
      </c>
      <c r="B68" s="458" t="s">
        <v>909</v>
      </c>
      <c r="C68" s="458"/>
      <c r="D68" s="458" t="s">
        <v>917</v>
      </c>
      <c r="E68" s="458" t="s">
        <v>945</v>
      </c>
      <c r="F68" s="300">
        <v>12000</v>
      </c>
      <c r="G68" s="300">
        <v>5800</v>
      </c>
      <c r="H68" s="300"/>
    </row>
    <row r="69" spans="1:8" ht="47.25">
      <c r="A69" s="148">
        <v>62</v>
      </c>
      <c r="B69" s="458" t="s">
        <v>910</v>
      </c>
      <c r="C69" s="458"/>
      <c r="D69" s="458" t="s">
        <v>917</v>
      </c>
      <c r="E69" s="458" t="s">
        <v>953</v>
      </c>
      <c r="F69" s="300">
        <v>6900</v>
      </c>
      <c r="G69" s="300">
        <v>3300</v>
      </c>
      <c r="H69" s="300"/>
    </row>
    <row r="70" spans="1:8" ht="47.25">
      <c r="A70" s="148">
        <v>63</v>
      </c>
      <c r="B70" s="458" t="s">
        <v>626</v>
      </c>
      <c r="C70" s="458"/>
      <c r="D70" s="458" t="s">
        <v>967</v>
      </c>
      <c r="E70" s="458" t="s">
        <v>953</v>
      </c>
      <c r="F70" s="300">
        <v>9700</v>
      </c>
      <c r="G70" s="300">
        <v>4700</v>
      </c>
      <c r="H70" s="300"/>
    </row>
    <row r="71" spans="1:8" ht="63">
      <c r="A71" s="148">
        <v>64</v>
      </c>
      <c r="B71" s="458" t="s">
        <v>911</v>
      </c>
      <c r="C71" s="458"/>
      <c r="D71" s="458" t="s">
        <v>961</v>
      </c>
      <c r="E71" s="458" t="s">
        <v>332</v>
      </c>
      <c r="F71" s="300">
        <v>8200</v>
      </c>
      <c r="G71" s="300">
        <v>4000</v>
      </c>
      <c r="H71" s="300"/>
    </row>
    <row r="72" spans="1:8" ht="47.25">
      <c r="A72" s="148">
        <v>65</v>
      </c>
      <c r="B72" s="458" t="s">
        <v>912</v>
      </c>
      <c r="C72" s="458"/>
      <c r="D72" s="458" t="s">
        <v>940</v>
      </c>
      <c r="E72" s="458" t="s">
        <v>332</v>
      </c>
      <c r="F72" s="300">
        <v>7000</v>
      </c>
      <c r="G72" s="300">
        <v>3400</v>
      </c>
      <c r="H72" s="300"/>
    </row>
    <row r="73" spans="1:8" ht="47.25">
      <c r="A73" s="148">
        <v>66</v>
      </c>
      <c r="B73" s="458" t="s">
        <v>629</v>
      </c>
      <c r="C73" s="458"/>
      <c r="D73" s="458" t="s">
        <v>917</v>
      </c>
      <c r="E73" s="458" t="s">
        <v>640</v>
      </c>
      <c r="F73" s="300">
        <v>6700</v>
      </c>
      <c r="G73" s="300">
        <v>3200</v>
      </c>
      <c r="H73" s="300"/>
    </row>
    <row r="74" spans="1:8" ht="47.25">
      <c r="A74" s="148">
        <v>67</v>
      </c>
      <c r="B74" s="458" t="s">
        <v>630</v>
      </c>
      <c r="C74" s="458"/>
      <c r="D74" s="458" t="s">
        <v>917</v>
      </c>
      <c r="E74" s="458" t="s">
        <v>332</v>
      </c>
      <c r="F74" s="300">
        <v>7500</v>
      </c>
      <c r="G74" s="300">
        <v>3600</v>
      </c>
      <c r="H74" s="300"/>
    </row>
    <row r="75" spans="1:8" ht="47.25">
      <c r="A75" s="148">
        <v>68</v>
      </c>
      <c r="B75" s="458" t="s">
        <v>631</v>
      </c>
      <c r="C75" s="458"/>
      <c r="D75" s="458" t="s">
        <v>968</v>
      </c>
      <c r="E75" s="458" t="s">
        <v>945</v>
      </c>
      <c r="F75" s="300">
        <v>14000</v>
      </c>
      <c r="G75" s="300">
        <v>6700</v>
      </c>
      <c r="H75" s="300"/>
    </row>
    <row r="76" spans="1:8" ht="47.25">
      <c r="A76" s="148">
        <v>69</v>
      </c>
      <c r="B76" s="458" t="s">
        <v>1640</v>
      </c>
      <c r="C76" s="458"/>
      <c r="D76" s="458" t="s">
        <v>917</v>
      </c>
      <c r="E76" s="458" t="s">
        <v>330</v>
      </c>
      <c r="F76" s="300">
        <v>7900</v>
      </c>
      <c r="G76" s="300">
        <v>3800</v>
      </c>
      <c r="H76" s="300"/>
    </row>
    <row r="77" spans="1:8" ht="47.25">
      <c r="A77" s="148">
        <v>70</v>
      </c>
      <c r="B77" s="458" t="s">
        <v>913</v>
      </c>
      <c r="C77" s="458"/>
      <c r="D77" s="458" t="s">
        <v>917</v>
      </c>
      <c r="E77" s="458" t="s">
        <v>969</v>
      </c>
      <c r="F77" s="300">
        <v>8500</v>
      </c>
      <c r="G77" s="300">
        <v>4100</v>
      </c>
      <c r="H77" s="300"/>
    </row>
    <row r="78" spans="1:8" ht="31.5">
      <c r="A78" s="150" t="s">
        <v>41</v>
      </c>
      <c r="B78" s="457" t="s">
        <v>641</v>
      </c>
      <c r="C78" s="457"/>
      <c r="D78" s="153"/>
      <c r="E78" s="153"/>
      <c r="F78" s="299">
        <f>SUM(F79:F108)</f>
        <v>150000</v>
      </c>
      <c r="G78" s="299">
        <f>SUM(G79:G108)</f>
        <v>75000</v>
      </c>
      <c r="H78" s="299"/>
    </row>
    <row r="79" spans="1:8" ht="48" customHeight="1">
      <c r="A79" s="148">
        <v>1</v>
      </c>
      <c r="B79" s="458" t="s">
        <v>1641</v>
      </c>
      <c r="C79" s="149" t="s">
        <v>88</v>
      </c>
      <c r="D79" s="458" t="s">
        <v>967</v>
      </c>
      <c r="E79" s="458" t="s">
        <v>638</v>
      </c>
      <c r="F79" s="300">
        <v>22000</v>
      </c>
      <c r="G79" s="300">
        <v>11000</v>
      </c>
      <c r="H79" s="300"/>
    </row>
    <row r="80" spans="1:8" ht="47.25">
      <c r="A80" s="148">
        <v>2</v>
      </c>
      <c r="B80" s="458" t="s">
        <v>642</v>
      </c>
      <c r="C80" s="149" t="s">
        <v>45</v>
      </c>
      <c r="D80" s="458" t="s">
        <v>917</v>
      </c>
      <c r="E80" s="458" t="s">
        <v>638</v>
      </c>
      <c r="F80" s="300">
        <v>18000</v>
      </c>
      <c r="G80" s="300">
        <v>9000</v>
      </c>
      <c r="H80" s="300"/>
    </row>
    <row r="81" spans="1:8" ht="47.25">
      <c r="A81" s="148">
        <v>3</v>
      </c>
      <c r="B81" s="458" t="s">
        <v>1642</v>
      </c>
      <c r="C81" s="149" t="s">
        <v>72</v>
      </c>
      <c r="D81" s="458" t="s">
        <v>917</v>
      </c>
      <c r="E81" s="458" t="s">
        <v>330</v>
      </c>
      <c r="F81" s="300">
        <v>23000</v>
      </c>
      <c r="G81" s="300">
        <v>11500</v>
      </c>
      <c r="H81" s="300"/>
    </row>
    <row r="82" spans="1:8" ht="47.25">
      <c r="A82" s="148">
        <v>4</v>
      </c>
      <c r="B82" s="458" t="s">
        <v>1643</v>
      </c>
      <c r="C82" s="149" t="s">
        <v>89</v>
      </c>
      <c r="D82" s="458" t="s">
        <v>917</v>
      </c>
      <c r="E82" s="458" t="s">
        <v>330</v>
      </c>
      <c r="F82" s="300">
        <v>12000</v>
      </c>
      <c r="G82" s="300">
        <v>6000</v>
      </c>
      <c r="H82" s="300"/>
    </row>
    <row r="83" spans="1:8" ht="47.25">
      <c r="A83" s="148">
        <v>5</v>
      </c>
      <c r="B83" s="458" t="s">
        <v>1644</v>
      </c>
      <c r="C83" s="149" t="s">
        <v>94</v>
      </c>
      <c r="D83" s="458" t="s">
        <v>958</v>
      </c>
      <c r="E83" s="458" t="s">
        <v>330</v>
      </c>
      <c r="F83" s="300">
        <v>12000</v>
      </c>
      <c r="G83" s="300">
        <v>6000</v>
      </c>
      <c r="H83" s="300"/>
    </row>
    <row r="84" spans="1:8" ht="47.25">
      <c r="A84" s="148">
        <v>6</v>
      </c>
      <c r="B84" s="458" t="s">
        <v>1645</v>
      </c>
      <c r="C84" s="149" t="s">
        <v>65</v>
      </c>
      <c r="D84" s="458" t="s">
        <v>917</v>
      </c>
      <c r="E84" s="458" t="s">
        <v>330</v>
      </c>
      <c r="F84" s="300">
        <v>23000</v>
      </c>
      <c r="G84" s="300">
        <v>11500</v>
      </c>
      <c r="H84" s="300"/>
    </row>
    <row r="85" spans="1:8" ht="47.25">
      <c r="A85" s="148">
        <v>7</v>
      </c>
      <c r="B85" s="458" t="s">
        <v>1646</v>
      </c>
      <c r="C85" s="149" t="s">
        <v>50</v>
      </c>
      <c r="D85" s="458" t="s">
        <v>917</v>
      </c>
      <c r="E85" s="458" t="s">
        <v>638</v>
      </c>
      <c r="F85" s="300">
        <v>25000</v>
      </c>
      <c r="G85" s="300">
        <v>12500</v>
      </c>
      <c r="H85" s="300"/>
    </row>
    <row r="86" spans="1:8" ht="47.25">
      <c r="A86" s="527">
        <v>8</v>
      </c>
      <c r="B86" s="528" t="s">
        <v>1647</v>
      </c>
      <c r="C86" s="562" t="s">
        <v>69</v>
      </c>
      <c r="D86" s="528" t="s">
        <v>1654</v>
      </c>
      <c r="E86" s="528" t="s">
        <v>638</v>
      </c>
      <c r="F86" s="529">
        <v>15000</v>
      </c>
      <c r="G86" s="529">
        <v>7500</v>
      </c>
      <c r="H86" s="529"/>
    </row>
  </sheetData>
  <mergeCells count="3">
    <mergeCell ref="A1:H1"/>
    <mergeCell ref="F3:H3"/>
    <mergeCell ref="A2:H2"/>
  </mergeCells>
  <printOptions horizontalCentered="1"/>
  <pageMargins left="0.27559055118110198" right="0.23622047244094499" top="0.78" bottom="0.3" header="0.48" footer="0.16"/>
  <pageSetup paperSize="9" scale="74" fitToHeight="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9"/>
  <sheetViews>
    <sheetView zoomScale="85" zoomScaleNormal="85" workbookViewId="0">
      <pane xSplit="2" ySplit="4" topLeftCell="C29" activePane="bottomRight" state="frozen"/>
      <selection activeCell="B22" sqref="B22"/>
      <selection pane="topRight" activeCell="B22" sqref="B22"/>
      <selection pane="bottomLeft" activeCell="B22" sqref="B22"/>
      <selection pane="bottomRight" activeCell="M22" sqref="M22"/>
    </sheetView>
  </sheetViews>
  <sheetFormatPr defaultColWidth="9" defaultRowHeight="15.75"/>
  <cols>
    <col min="1" max="1" width="6.25" style="173" customWidth="1"/>
    <col min="2" max="2" width="64.5" style="84" customWidth="1"/>
    <col min="3" max="3" width="12" style="85" customWidth="1"/>
    <col min="4" max="4" width="10.875" style="86" hidden="1" customWidth="1"/>
    <col min="5" max="16384" width="9" style="84"/>
  </cols>
  <sheetData>
    <row r="1" spans="1:4" s="173" customFormat="1" ht="44.25" customHeight="1">
      <c r="A1" s="1143" t="s">
        <v>1760</v>
      </c>
      <c r="B1" s="1143"/>
      <c r="C1" s="1143"/>
      <c r="D1" s="1143"/>
    </row>
    <row r="2" spans="1:4" s="173" customFormat="1" ht="22.5" customHeight="1">
      <c r="A2" s="1144" t="str">
        <f>'13.SCĐB'!A2:D2</f>
        <v>(Kèm theo Quyết định số       4848     /QĐ-UBND ngày     19     /    12     /2023 của UBND tỉnh)</v>
      </c>
      <c r="B2" s="1144"/>
      <c r="C2" s="1144"/>
      <c r="D2" s="1144"/>
    </row>
    <row r="3" spans="1:4" s="173" customFormat="1" ht="22.5" customHeight="1">
      <c r="A3" s="88"/>
      <c r="B3" s="1145" t="s">
        <v>0</v>
      </c>
      <c r="C3" s="1145"/>
      <c r="D3" s="1145"/>
    </row>
    <row r="4" spans="1:4" s="88" customFormat="1" ht="31.5">
      <c r="A4" s="76" t="s">
        <v>54</v>
      </c>
      <c r="B4" s="76" t="s">
        <v>244</v>
      </c>
      <c r="C4" s="77" t="s">
        <v>440</v>
      </c>
      <c r="D4" s="78" t="s">
        <v>2</v>
      </c>
    </row>
    <row r="5" spans="1:4" s="88" customFormat="1" ht="21" customHeight="1">
      <c r="A5" s="674"/>
      <c r="B5" s="674" t="s">
        <v>1738</v>
      </c>
      <c r="C5" s="675">
        <f>C6+C7+C9+C37</f>
        <v>15226.723</v>
      </c>
      <c r="D5" s="80"/>
    </row>
    <row r="6" spans="1:4" s="88" customFormat="1">
      <c r="A6" s="103" t="s">
        <v>4</v>
      </c>
      <c r="B6" s="104" t="s">
        <v>336</v>
      </c>
      <c r="C6" s="79">
        <v>1783</v>
      </c>
      <c r="D6" s="80"/>
    </row>
    <row r="7" spans="1:4" s="82" customFormat="1" ht="22.5" customHeight="1">
      <c r="A7" s="103" t="s">
        <v>8</v>
      </c>
      <c r="B7" s="104" t="s">
        <v>337</v>
      </c>
      <c r="C7" s="81">
        <v>4241</v>
      </c>
      <c r="D7" s="80"/>
    </row>
    <row r="8" spans="1:4" ht="18.75" customHeight="1">
      <c r="A8" s="347" t="s">
        <v>188</v>
      </c>
      <c r="B8" s="385" t="s">
        <v>187</v>
      </c>
      <c r="C8" s="83">
        <v>800</v>
      </c>
      <c r="D8" s="80"/>
    </row>
    <row r="9" spans="1:4" s="82" customFormat="1" ht="18" customHeight="1">
      <c r="A9" s="103" t="s">
        <v>58</v>
      </c>
      <c r="B9" s="104" t="s">
        <v>338</v>
      </c>
      <c r="C9" s="81">
        <f>+SUM(C10:C36)</f>
        <v>5850</v>
      </c>
      <c r="D9" s="80"/>
    </row>
    <row r="10" spans="1:4" s="82" customFormat="1" ht="18" customHeight="1">
      <c r="A10" s="105">
        <v>1</v>
      </c>
      <c r="B10" s="106" t="s">
        <v>10</v>
      </c>
      <c r="C10" s="83">
        <v>350</v>
      </c>
      <c r="D10" s="80"/>
    </row>
    <row r="11" spans="1:4" s="82" customFormat="1" ht="18" customHeight="1">
      <c r="A11" s="105">
        <v>2</v>
      </c>
      <c r="B11" s="106" t="s">
        <v>11</v>
      </c>
      <c r="C11" s="83">
        <v>350</v>
      </c>
      <c r="D11" s="80"/>
    </row>
    <row r="12" spans="1:4" s="82" customFormat="1" ht="18" customHeight="1">
      <c r="A12" s="105">
        <v>3</v>
      </c>
      <c r="B12" s="106" t="s">
        <v>12</v>
      </c>
      <c r="C12" s="83">
        <v>300</v>
      </c>
      <c r="D12" s="80"/>
    </row>
    <row r="13" spans="1:4" s="82" customFormat="1" ht="18" customHeight="1">
      <c r="A13" s="105">
        <v>4</v>
      </c>
      <c r="B13" s="106" t="s">
        <v>104</v>
      </c>
      <c r="C13" s="83">
        <v>300</v>
      </c>
      <c r="D13" s="80"/>
    </row>
    <row r="14" spans="1:4" s="82" customFormat="1" ht="18" customHeight="1">
      <c r="A14" s="105">
        <v>5</v>
      </c>
      <c r="B14" s="106" t="s">
        <v>13</v>
      </c>
      <c r="C14" s="83">
        <v>250</v>
      </c>
      <c r="D14" s="80"/>
    </row>
    <row r="15" spans="1:4" s="82" customFormat="1" ht="18" customHeight="1">
      <c r="A15" s="105">
        <v>6</v>
      </c>
      <c r="B15" s="106" t="s">
        <v>14</v>
      </c>
      <c r="C15" s="83">
        <v>200</v>
      </c>
      <c r="D15" s="80"/>
    </row>
    <row r="16" spans="1:4" s="82" customFormat="1" ht="18" customHeight="1">
      <c r="A16" s="105">
        <v>7</v>
      </c>
      <c r="B16" s="106" t="s">
        <v>15</v>
      </c>
      <c r="C16" s="83">
        <v>250</v>
      </c>
      <c r="D16" s="80"/>
    </row>
    <row r="17" spans="1:4" s="82" customFormat="1" ht="18" customHeight="1">
      <c r="A17" s="105">
        <v>8</v>
      </c>
      <c r="B17" s="106" t="s">
        <v>16</v>
      </c>
      <c r="C17" s="83">
        <v>250</v>
      </c>
      <c r="D17" s="80"/>
    </row>
    <row r="18" spans="1:4" s="82" customFormat="1" ht="18" customHeight="1">
      <c r="A18" s="105">
        <v>9</v>
      </c>
      <c r="B18" s="106" t="s">
        <v>17</v>
      </c>
      <c r="C18" s="83">
        <v>250</v>
      </c>
      <c r="D18" s="80"/>
    </row>
    <row r="19" spans="1:4" s="82" customFormat="1" ht="18" customHeight="1">
      <c r="A19" s="105">
        <v>10</v>
      </c>
      <c r="B19" s="106" t="s">
        <v>18</v>
      </c>
      <c r="C19" s="83">
        <v>200</v>
      </c>
      <c r="D19" s="80"/>
    </row>
    <row r="20" spans="1:4" s="82" customFormat="1" ht="18" customHeight="1">
      <c r="A20" s="105">
        <v>11</v>
      </c>
      <c r="B20" s="106" t="s">
        <v>39</v>
      </c>
      <c r="C20" s="83">
        <v>200</v>
      </c>
      <c r="D20" s="80"/>
    </row>
    <row r="21" spans="1:4" s="82" customFormat="1" ht="18" customHeight="1">
      <c r="A21" s="105">
        <v>12</v>
      </c>
      <c r="B21" s="106" t="s">
        <v>19</v>
      </c>
      <c r="C21" s="83">
        <v>200</v>
      </c>
      <c r="D21" s="80"/>
    </row>
    <row r="22" spans="1:4" s="82" customFormat="1" ht="18" customHeight="1">
      <c r="A22" s="105">
        <v>13</v>
      </c>
      <c r="B22" s="106" t="s">
        <v>20</v>
      </c>
      <c r="C22" s="83">
        <v>200</v>
      </c>
      <c r="D22" s="80"/>
    </row>
    <row r="23" spans="1:4" s="82" customFormat="1" ht="18" customHeight="1">
      <c r="A23" s="105">
        <v>14</v>
      </c>
      <c r="B23" s="106" t="s">
        <v>21</v>
      </c>
      <c r="C23" s="83">
        <v>200</v>
      </c>
      <c r="D23" s="80"/>
    </row>
    <row r="24" spans="1:4" s="82" customFormat="1" ht="18" customHeight="1">
      <c r="A24" s="105">
        <v>15</v>
      </c>
      <c r="B24" s="106" t="s">
        <v>22</v>
      </c>
      <c r="C24" s="83">
        <v>200</v>
      </c>
      <c r="D24" s="80"/>
    </row>
    <row r="25" spans="1:4" s="82" customFormat="1" ht="18" customHeight="1">
      <c r="A25" s="105">
        <v>16</v>
      </c>
      <c r="B25" s="106" t="s">
        <v>23</v>
      </c>
      <c r="C25" s="83">
        <v>200</v>
      </c>
      <c r="D25" s="80"/>
    </row>
    <row r="26" spans="1:4" s="82" customFormat="1" ht="18" customHeight="1">
      <c r="A26" s="105">
        <v>17</v>
      </c>
      <c r="B26" s="106" t="s">
        <v>24</v>
      </c>
      <c r="C26" s="83">
        <v>200</v>
      </c>
      <c r="D26" s="80"/>
    </row>
    <row r="27" spans="1:4" s="82" customFormat="1" ht="18" customHeight="1">
      <c r="A27" s="105">
        <v>18</v>
      </c>
      <c r="B27" s="106" t="s">
        <v>25</v>
      </c>
      <c r="C27" s="83">
        <v>200</v>
      </c>
      <c r="D27" s="80"/>
    </row>
    <row r="28" spans="1:4" s="82" customFormat="1" ht="18" customHeight="1">
      <c r="A28" s="105">
        <v>19</v>
      </c>
      <c r="B28" s="106" t="s">
        <v>26</v>
      </c>
      <c r="C28" s="83">
        <v>250</v>
      </c>
      <c r="D28" s="80"/>
    </row>
    <row r="29" spans="1:4" s="82" customFormat="1" ht="18" customHeight="1">
      <c r="A29" s="105">
        <v>20</v>
      </c>
      <c r="B29" s="106" t="s">
        <v>28</v>
      </c>
      <c r="C29" s="83">
        <v>150</v>
      </c>
      <c r="D29" s="80"/>
    </row>
    <row r="30" spans="1:4" s="82" customFormat="1" ht="18" customHeight="1">
      <c r="A30" s="105">
        <v>21</v>
      </c>
      <c r="B30" s="106" t="s">
        <v>31</v>
      </c>
      <c r="C30" s="83">
        <v>150</v>
      </c>
      <c r="D30" s="80"/>
    </row>
    <row r="31" spans="1:4" s="82" customFormat="1" ht="18" customHeight="1">
      <c r="A31" s="105">
        <v>22</v>
      </c>
      <c r="B31" s="106" t="s">
        <v>27</v>
      </c>
      <c r="C31" s="83">
        <v>150</v>
      </c>
      <c r="D31" s="80"/>
    </row>
    <row r="32" spans="1:4" s="82" customFormat="1" ht="18" customHeight="1">
      <c r="A32" s="105">
        <v>23</v>
      </c>
      <c r="B32" s="106" t="s">
        <v>40</v>
      </c>
      <c r="C32" s="83">
        <v>150</v>
      </c>
      <c r="D32" s="80"/>
    </row>
    <row r="33" spans="1:4" s="82" customFormat="1" ht="18" customHeight="1">
      <c r="A33" s="105">
        <v>24</v>
      </c>
      <c r="B33" s="106" t="s">
        <v>30</v>
      </c>
      <c r="C33" s="83">
        <v>200</v>
      </c>
      <c r="D33" s="80"/>
    </row>
    <row r="34" spans="1:4" s="82" customFormat="1" ht="18" customHeight="1">
      <c r="A34" s="105">
        <v>25</v>
      </c>
      <c r="B34" s="106" t="s">
        <v>34</v>
      </c>
      <c r="C34" s="83">
        <v>200</v>
      </c>
      <c r="D34" s="80"/>
    </row>
    <row r="35" spans="1:4" s="82" customFormat="1">
      <c r="A35" s="105">
        <v>26</v>
      </c>
      <c r="B35" s="106" t="s">
        <v>29</v>
      </c>
      <c r="C35" s="83">
        <v>150</v>
      </c>
      <c r="D35" s="80"/>
    </row>
    <row r="36" spans="1:4" s="82" customFormat="1">
      <c r="A36" s="105">
        <v>27</v>
      </c>
      <c r="B36" s="106" t="s">
        <v>33</v>
      </c>
      <c r="C36" s="83">
        <v>150</v>
      </c>
      <c r="D36" s="80"/>
    </row>
    <row r="37" spans="1:4" s="82" customFormat="1">
      <c r="A37" s="103" t="s">
        <v>61</v>
      </c>
      <c r="B37" s="104" t="s">
        <v>1604</v>
      </c>
      <c r="C37" s="81">
        <f>SUM(C38:C45)+C46+C49</f>
        <v>3352.723</v>
      </c>
      <c r="D37" s="80"/>
    </row>
    <row r="38" spans="1:4" ht="31.5">
      <c r="A38" s="105">
        <v>1</v>
      </c>
      <c r="B38" s="341" t="s">
        <v>339</v>
      </c>
      <c r="C38" s="532">
        <v>500</v>
      </c>
      <c r="D38" s="117"/>
    </row>
    <row r="39" spans="1:4" ht="47.25">
      <c r="A39" s="105">
        <v>2</v>
      </c>
      <c r="B39" s="341" t="s">
        <v>257</v>
      </c>
      <c r="C39" s="532">
        <v>300</v>
      </c>
      <c r="D39" s="117"/>
    </row>
    <row r="40" spans="1:4" ht="51" customHeight="1">
      <c r="A40" s="105">
        <v>3</v>
      </c>
      <c r="B40" s="341" t="s">
        <v>428</v>
      </c>
      <c r="C40" s="532">
        <v>500</v>
      </c>
      <c r="D40" s="117"/>
    </row>
    <row r="41" spans="1:4" ht="31.5">
      <c r="A41" s="105">
        <v>4</v>
      </c>
      <c r="B41" s="341" t="s">
        <v>251</v>
      </c>
      <c r="C41" s="83">
        <v>250</v>
      </c>
      <c r="D41" s="117"/>
    </row>
    <row r="42" spans="1:4" ht="43.5" customHeight="1">
      <c r="A42" s="105">
        <v>5</v>
      </c>
      <c r="B42" s="341" t="s">
        <v>888</v>
      </c>
      <c r="C42" s="83">
        <v>250</v>
      </c>
      <c r="D42" s="117"/>
    </row>
    <row r="43" spans="1:4" ht="31.5">
      <c r="A43" s="105">
        <v>6</v>
      </c>
      <c r="B43" s="341" t="s">
        <v>1415</v>
      </c>
      <c r="C43" s="83">
        <v>250</v>
      </c>
      <c r="D43" s="117"/>
    </row>
    <row r="44" spans="1:4" ht="47.25">
      <c r="A44" s="105">
        <v>7</v>
      </c>
      <c r="B44" s="341" t="s">
        <v>889</v>
      </c>
      <c r="C44" s="83">
        <v>400</v>
      </c>
      <c r="D44" s="117"/>
    </row>
    <row r="45" spans="1:4" ht="51.75" customHeight="1">
      <c r="A45" s="105">
        <v>8</v>
      </c>
      <c r="B45" s="816" t="s">
        <v>1416</v>
      </c>
      <c r="C45" s="83">
        <v>50</v>
      </c>
      <c r="D45" s="386"/>
    </row>
    <row r="46" spans="1:4">
      <c r="A46" s="826">
        <v>9</v>
      </c>
      <c r="B46" s="827" t="s">
        <v>1600</v>
      </c>
      <c r="C46" s="828">
        <f>C47+C48</f>
        <v>396</v>
      </c>
      <c r="D46" s="386">
        <v>2430</v>
      </c>
    </row>
    <row r="47" spans="1:4" ht="51.75" customHeight="1">
      <c r="A47" s="829" t="s">
        <v>1601</v>
      </c>
      <c r="B47" s="816" t="s">
        <v>1655</v>
      </c>
      <c r="C47" s="830">
        <v>119</v>
      </c>
      <c r="D47" s="386">
        <v>1430</v>
      </c>
    </row>
    <row r="48" spans="1:4" ht="51.75" customHeight="1">
      <c r="A48" s="826"/>
      <c r="B48" s="816" t="s">
        <v>1656</v>
      </c>
      <c r="C48" s="830">
        <v>277</v>
      </c>
      <c r="D48" s="386">
        <v>1000</v>
      </c>
    </row>
    <row r="49" spans="1:4" ht="51.75" customHeight="1">
      <c r="A49" s="676">
        <v>10</v>
      </c>
      <c r="B49" s="677" t="s">
        <v>1701</v>
      </c>
      <c r="C49" s="678">
        <v>456.72300000000001</v>
      </c>
      <c r="D49" s="307"/>
    </row>
  </sheetData>
  <mergeCells count="3">
    <mergeCell ref="A1:D1"/>
    <mergeCell ref="A2:D2"/>
    <mergeCell ref="B3:D3"/>
  </mergeCells>
  <printOptions horizontalCentered="1"/>
  <pageMargins left="0.82" right="0.38" top="0.55000000000000004" bottom="0.3" header="0.31496062992126" footer="0.4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E25"/>
  <sheetViews>
    <sheetView showZeros="0" zoomScale="90" zoomScaleNormal="90" workbookViewId="0">
      <selection activeCell="L16" sqref="L16"/>
    </sheetView>
  </sheetViews>
  <sheetFormatPr defaultColWidth="13.5" defaultRowHeight="15"/>
  <cols>
    <col min="1" max="1" width="6.25" style="108" customWidth="1"/>
    <col min="2" max="2" width="57.375" style="108" customWidth="1"/>
    <col min="3" max="3" width="20" style="108" customWidth="1"/>
    <col min="4" max="4" width="25.125" style="120" customWidth="1"/>
    <col min="5" max="5" width="12.75" style="108" customWidth="1"/>
    <col min="6" max="250" width="9" style="108" customWidth="1"/>
    <col min="251" max="251" width="6.25" style="108" customWidth="1"/>
    <col min="252" max="252" width="25.75" style="108" customWidth="1"/>
    <col min="253" max="253" width="47.75" style="108" customWidth="1"/>
    <col min="254" max="255" width="0" style="108" hidden="1" customWidth="1"/>
    <col min="256" max="16384" width="13.5" style="108"/>
  </cols>
  <sheetData>
    <row r="1" spans="1:5" s="30" customFormat="1" ht="27" customHeight="1">
      <c r="A1" s="1146" t="s">
        <v>1761</v>
      </c>
      <c r="B1" s="1147"/>
      <c r="C1" s="1147"/>
      <c r="D1" s="1147"/>
      <c r="E1" s="1147"/>
    </row>
    <row r="2" spans="1:5" s="30" customFormat="1" ht="16.5" customHeight="1">
      <c r="A2" s="1150" t="str">
        <f>'11.Kh.công'!A2:E2</f>
        <v>(Kèm theo Quyết định số       4848     /QĐ-UBND ngày     19     /    12     /2023 của UBND tỉnh)</v>
      </c>
      <c r="B2" s="1150"/>
      <c r="C2" s="1150"/>
      <c r="D2" s="1150"/>
      <c r="E2" s="1150"/>
    </row>
    <row r="3" spans="1:5" s="31" customFormat="1" ht="21" customHeight="1">
      <c r="D3" s="1149" t="s">
        <v>0</v>
      </c>
      <c r="E3" s="1149"/>
    </row>
    <row r="4" spans="1:5" s="31" customFormat="1" ht="43.5" customHeight="1">
      <c r="A4" s="29" t="s">
        <v>54</v>
      </c>
      <c r="B4" s="29" t="s">
        <v>36</v>
      </c>
      <c r="C4" s="29" t="s">
        <v>87</v>
      </c>
      <c r="D4" s="29" t="s">
        <v>173</v>
      </c>
      <c r="E4" s="29" t="s">
        <v>440</v>
      </c>
    </row>
    <row r="5" spans="1:5" s="996" customFormat="1" ht="18" customHeight="1">
      <c r="A5" s="994" t="s">
        <v>35</v>
      </c>
      <c r="B5" s="994" t="s">
        <v>41</v>
      </c>
      <c r="C5" s="995" t="s">
        <v>44</v>
      </c>
      <c r="D5" s="995" t="s">
        <v>62</v>
      </c>
      <c r="E5" s="995">
        <v>1</v>
      </c>
    </row>
    <row r="6" spans="1:5" s="31" customFormat="1" ht="23.25" customHeight="1">
      <c r="A6" s="357"/>
      <c r="B6" s="358" t="s">
        <v>1739</v>
      </c>
      <c r="C6" s="359"/>
      <c r="D6" s="360"/>
      <c r="E6" s="359">
        <f>SUM(E7:E10)</f>
        <v>12000</v>
      </c>
    </row>
    <row r="7" spans="1:5" ht="126.75" customHeight="1">
      <c r="A7" s="401">
        <v>1</v>
      </c>
      <c r="B7" s="464" t="s">
        <v>436</v>
      </c>
      <c r="C7" s="402" t="s">
        <v>253</v>
      </c>
      <c r="D7" s="403" t="s">
        <v>290</v>
      </c>
      <c r="E7" s="546">
        <v>850</v>
      </c>
    </row>
    <row r="8" spans="1:5" ht="45">
      <c r="A8" s="107">
        <v>2</v>
      </c>
      <c r="B8" s="465" t="s">
        <v>99</v>
      </c>
      <c r="C8" s="118" t="s">
        <v>129</v>
      </c>
      <c r="D8" s="318" t="s">
        <v>291</v>
      </c>
      <c r="E8" s="547">
        <v>400</v>
      </c>
    </row>
    <row r="9" spans="1:5" ht="90">
      <c r="A9" s="542">
        <v>3</v>
      </c>
      <c r="B9" s="543" t="s">
        <v>434</v>
      </c>
      <c r="C9" s="544" t="s">
        <v>1393</v>
      </c>
      <c r="D9" s="545" t="s">
        <v>435</v>
      </c>
      <c r="E9" s="548">
        <v>990</v>
      </c>
    </row>
    <row r="10" spans="1:5" ht="36" customHeight="1">
      <c r="A10" s="305">
        <v>4</v>
      </c>
      <c r="B10" s="466" t="s">
        <v>272</v>
      </c>
      <c r="C10" s="306"/>
      <c r="D10" s="180"/>
      <c r="E10" s="549">
        <v>9760</v>
      </c>
    </row>
    <row r="11" spans="1:5" s="110" customFormat="1" ht="15.75">
      <c r="A11" s="109"/>
      <c r="B11" s="1148"/>
      <c r="C11" s="1148"/>
      <c r="D11" s="119"/>
      <c r="E11" s="101"/>
    </row>
    <row r="12" spans="1:5" s="110" customFormat="1" ht="15.75">
      <c r="A12" s="109"/>
      <c r="B12" s="109"/>
      <c r="C12" s="111"/>
      <c r="D12" s="119"/>
      <c r="E12" s="112"/>
    </row>
    <row r="13" spans="1:5" s="110" customFormat="1" ht="15.75">
      <c r="A13" s="109"/>
      <c r="B13" s="109"/>
      <c r="C13" s="111"/>
      <c r="D13" s="119"/>
      <c r="E13" s="112"/>
    </row>
    <row r="14" spans="1:5" s="110" customFormat="1" ht="15.75">
      <c r="A14" s="109"/>
      <c r="B14" s="109"/>
      <c r="C14" s="111"/>
      <c r="D14" s="119"/>
      <c r="E14" s="112"/>
    </row>
    <row r="15" spans="1:5" s="110" customFormat="1" ht="15.75">
      <c r="A15" s="109"/>
      <c r="B15" s="109"/>
      <c r="C15" s="111"/>
      <c r="D15" s="119"/>
      <c r="E15" s="112"/>
    </row>
    <row r="16" spans="1:5" s="110" customFormat="1" ht="15.75">
      <c r="A16" s="109"/>
      <c r="B16" s="109"/>
      <c r="C16" s="111"/>
      <c r="D16" s="119"/>
      <c r="E16" s="112"/>
    </row>
    <row r="17" spans="1:5" s="110" customFormat="1" ht="15.75">
      <c r="A17" s="109"/>
      <c r="B17" s="109"/>
      <c r="C17" s="111"/>
      <c r="D17" s="119"/>
      <c r="E17" s="112"/>
    </row>
    <row r="18" spans="1:5" s="110" customFormat="1" ht="15.75">
      <c r="A18" s="109"/>
      <c r="B18" s="109"/>
      <c r="C18" s="111"/>
      <c r="D18" s="119"/>
      <c r="E18" s="112"/>
    </row>
    <row r="19" spans="1:5" s="110" customFormat="1" ht="15.75">
      <c r="A19" s="109"/>
      <c r="B19" s="109"/>
      <c r="C19" s="111"/>
      <c r="D19" s="119"/>
      <c r="E19" s="112"/>
    </row>
    <row r="20" spans="1:5" s="110" customFormat="1" ht="15.75">
      <c r="A20" s="109"/>
      <c r="B20" s="109"/>
      <c r="C20" s="111"/>
      <c r="D20" s="119"/>
      <c r="E20" s="112"/>
    </row>
    <row r="21" spans="1:5" s="110" customFormat="1" ht="15.75">
      <c r="A21" s="109"/>
      <c r="B21" s="109"/>
      <c r="C21" s="111"/>
      <c r="D21" s="119"/>
      <c r="E21" s="112"/>
    </row>
    <row r="22" spans="1:5" s="110" customFormat="1" ht="15.75">
      <c r="A22" s="109"/>
      <c r="B22" s="109"/>
      <c r="C22" s="111"/>
      <c r="D22" s="119"/>
      <c r="E22" s="112"/>
    </row>
    <row r="23" spans="1:5" s="110" customFormat="1" ht="15.75">
      <c r="A23" s="109"/>
      <c r="B23" s="109"/>
      <c r="C23" s="111"/>
      <c r="D23" s="119"/>
      <c r="E23" s="112"/>
    </row>
    <row r="24" spans="1:5" s="110" customFormat="1" ht="15.75">
      <c r="A24" s="109"/>
      <c r="B24" s="109"/>
      <c r="C24" s="111"/>
      <c r="D24" s="119"/>
      <c r="E24" s="112"/>
    </row>
    <row r="25" spans="1:5" s="110" customFormat="1" ht="15.75">
      <c r="A25" s="109"/>
      <c r="B25" s="109"/>
      <c r="C25" s="111"/>
      <c r="D25" s="119"/>
      <c r="E25" s="112"/>
    </row>
  </sheetData>
  <mergeCells count="4">
    <mergeCell ref="A1:E1"/>
    <mergeCell ref="B11:C11"/>
    <mergeCell ref="D3:E3"/>
    <mergeCell ref="A2:E2"/>
  </mergeCells>
  <printOptions horizontalCentered="1"/>
  <pageMargins left="0.51181102362204722" right="0.51181102362204722" top="0.78740157480314965" bottom="0.55118110236220474" header="0.31496062992125984" footer="0.31496062992125984"/>
  <pageSetup paperSize="9" scale="105"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S210"/>
  <sheetViews>
    <sheetView zoomScale="90" zoomScaleNormal="90" workbookViewId="0">
      <selection activeCell="O14" sqref="O14"/>
    </sheetView>
  </sheetViews>
  <sheetFormatPr defaultRowHeight="15.75"/>
  <cols>
    <col min="1" max="1" width="4.5" style="89" bestFit="1" customWidth="1"/>
    <col min="2" max="2" width="62.625" style="89" customWidth="1"/>
    <col min="3" max="3" width="12.75" style="95" customWidth="1"/>
    <col min="4" max="4" width="15.625" style="89" hidden="1" customWidth="1"/>
    <col min="5" max="16384" width="9" style="89"/>
  </cols>
  <sheetData>
    <row r="1" spans="1:253" ht="29.25" customHeight="1">
      <c r="A1" s="1151" t="s">
        <v>1762</v>
      </c>
      <c r="B1" s="1151"/>
      <c r="C1" s="1151"/>
      <c r="D1" s="1151"/>
    </row>
    <row r="2" spans="1:253">
      <c r="A2" s="1152" t="str">
        <f>'15.PTDN'!A2:E2</f>
        <v>(Kèm theo Quyết định số       4848     /QĐ-UBND ngày     19     /    12     /2023 của UBND tỉnh)</v>
      </c>
      <c r="B2" s="1153"/>
      <c r="C2" s="1153"/>
      <c r="D2" s="1153"/>
    </row>
    <row r="3" spans="1:253" ht="15.75" customHeight="1">
      <c r="B3" s="1154" t="s">
        <v>0</v>
      </c>
      <c r="C3" s="1154"/>
      <c r="D3" s="1154"/>
    </row>
    <row r="4" spans="1:253" ht="31.5">
      <c r="A4" s="75" t="s">
        <v>54</v>
      </c>
      <c r="B4" s="75" t="s">
        <v>244</v>
      </c>
      <c r="C4" s="250" t="s">
        <v>432</v>
      </c>
      <c r="D4" s="75" t="s">
        <v>2</v>
      </c>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c r="IR4" s="90"/>
      <c r="IS4" s="90"/>
    </row>
    <row r="5" spans="1:253" ht="20.25" customHeight="1">
      <c r="A5" s="91"/>
      <c r="B5" s="92" t="s">
        <v>1739</v>
      </c>
      <c r="C5" s="93">
        <v>20000</v>
      </c>
      <c r="D5" s="94"/>
    </row>
    <row r="6" spans="1:253">
      <c r="A6" s="96" t="s">
        <v>35</v>
      </c>
      <c r="B6" s="661" t="s">
        <v>189</v>
      </c>
      <c r="C6" s="72">
        <f>C7+C103</f>
        <v>13927</v>
      </c>
      <c r="D6" s="97"/>
    </row>
    <row r="7" spans="1:253">
      <c r="A7" s="71" t="s">
        <v>4</v>
      </c>
      <c r="B7" s="662" t="s">
        <v>125</v>
      </c>
      <c r="C7" s="72">
        <f>C8+C86</f>
        <v>10023</v>
      </c>
      <c r="D7" s="97"/>
    </row>
    <row r="8" spans="1:253">
      <c r="A8" s="71" t="s">
        <v>95</v>
      </c>
      <c r="B8" s="662" t="s">
        <v>256</v>
      </c>
      <c r="C8" s="72">
        <f>+C9+C11+C15+C19+C22+C27+C30+C33+C38+C40+C45+C52+C54+C57+C60+C66+C69+C71+C74+C76+C80+C82+C84</f>
        <v>7948</v>
      </c>
      <c r="D8" s="97"/>
    </row>
    <row r="9" spans="1:253">
      <c r="A9" s="68">
        <v>1</v>
      </c>
      <c r="B9" s="467" t="s">
        <v>100</v>
      </c>
      <c r="C9" s="70">
        <f>+C10</f>
        <v>64</v>
      </c>
      <c r="D9" s="97"/>
    </row>
    <row r="10" spans="1:253" ht="52.5" customHeight="1">
      <c r="A10" s="68" t="s">
        <v>57</v>
      </c>
      <c r="B10" s="664" t="s">
        <v>756</v>
      </c>
      <c r="C10" s="70">
        <v>64</v>
      </c>
      <c r="D10" s="97"/>
    </row>
    <row r="11" spans="1:253" ht="22.5" customHeight="1">
      <c r="A11" s="68">
        <v>2</v>
      </c>
      <c r="B11" s="665" t="s">
        <v>90</v>
      </c>
      <c r="C11" s="70">
        <f>SUM(C12:C14)</f>
        <v>258</v>
      </c>
      <c r="D11" s="97"/>
    </row>
    <row r="12" spans="1:253" ht="55.5" customHeight="1">
      <c r="A12" s="68" t="s">
        <v>57</v>
      </c>
      <c r="B12" s="664" t="s">
        <v>757</v>
      </c>
      <c r="C12" s="70">
        <v>86</v>
      </c>
      <c r="D12" s="97"/>
    </row>
    <row r="13" spans="1:253" ht="54" customHeight="1">
      <c r="A13" s="68" t="s">
        <v>57</v>
      </c>
      <c r="B13" s="664" t="s">
        <v>758</v>
      </c>
      <c r="C13" s="70">
        <v>86</v>
      </c>
      <c r="D13" s="97"/>
    </row>
    <row r="14" spans="1:253" ht="78.75">
      <c r="A14" s="68" t="s">
        <v>57</v>
      </c>
      <c r="B14" s="664" t="s">
        <v>759</v>
      </c>
      <c r="C14" s="70">
        <v>86</v>
      </c>
      <c r="D14" s="97"/>
    </row>
    <row r="15" spans="1:253" ht="31.5">
      <c r="A15" s="68">
        <v>3</v>
      </c>
      <c r="B15" s="665" t="s">
        <v>249</v>
      </c>
      <c r="C15" s="70">
        <f>SUM(C16:C18)</f>
        <v>762</v>
      </c>
      <c r="D15" s="69"/>
    </row>
    <row r="16" spans="1:253" ht="50.25" customHeight="1">
      <c r="A16" s="68" t="s">
        <v>57</v>
      </c>
      <c r="B16" s="664" t="s">
        <v>760</v>
      </c>
      <c r="C16" s="70">
        <v>357</v>
      </c>
      <c r="D16" s="69"/>
    </row>
    <row r="17" spans="1:4" ht="78.75" customHeight="1">
      <c r="A17" s="68" t="s">
        <v>57</v>
      </c>
      <c r="B17" s="664" t="s">
        <v>761</v>
      </c>
      <c r="C17" s="70">
        <v>257</v>
      </c>
      <c r="D17" s="69"/>
    </row>
    <row r="18" spans="1:4" ht="61.5" customHeight="1">
      <c r="A18" s="68" t="s">
        <v>57</v>
      </c>
      <c r="B18" s="664" t="s">
        <v>762</v>
      </c>
      <c r="C18" s="70">
        <v>148</v>
      </c>
      <c r="D18" s="69"/>
    </row>
    <row r="19" spans="1:4">
      <c r="A19" s="68">
        <v>4</v>
      </c>
      <c r="B19" s="665" t="s">
        <v>180</v>
      </c>
      <c r="C19" s="70">
        <f>SUM(C20:C21)</f>
        <v>225</v>
      </c>
      <c r="D19" s="97"/>
    </row>
    <row r="20" spans="1:4" ht="61.5" customHeight="1">
      <c r="A20" s="68" t="s">
        <v>57</v>
      </c>
      <c r="B20" s="664" t="s">
        <v>1411</v>
      </c>
      <c r="C20" s="70">
        <v>22</v>
      </c>
      <c r="D20" s="97"/>
    </row>
    <row r="21" spans="1:4" ht="63">
      <c r="A21" s="68" t="s">
        <v>57</v>
      </c>
      <c r="B21" s="664" t="s">
        <v>763</v>
      </c>
      <c r="C21" s="70">
        <v>203</v>
      </c>
      <c r="D21" s="97"/>
    </row>
    <row r="22" spans="1:4">
      <c r="A22" s="68">
        <v>5</v>
      </c>
      <c r="B22" s="665" t="s">
        <v>126</v>
      </c>
      <c r="C22" s="70">
        <f>SUM(C23:C26)</f>
        <v>363</v>
      </c>
      <c r="D22" s="97"/>
    </row>
    <row r="23" spans="1:4" ht="47.25">
      <c r="A23" s="68" t="s">
        <v>57</v>
      </c>
      <c r="B23" s="664" t="s">
        <v>764</v>
      </c>
      <c r="C23" s="70">
        <v>60</v>
      </c>
      <c r="D23" s="97"/>
    </row>
    <row r="24" spans="1:4" ht="47.25">
      <c r="A24" s="68" t="s">
        <v>57</v>
      </c>
      <c r="B24" s="664" t="s">
        <v>765</v>
      </c>
      <c r="C24" s="70">
        <v>41</v>
      </c>
      <c r="D24" s="97"/>
    </row>
    <row r="25" spans="1:4" ht="67.5" customHeight="1">
      <c r="A25" s="68" t="s">
        <v>57</v>
      </c>
      <c r="B25" s="664" t="s">
        <v>766</v>
      </c>
      <c r="C25" s="70">
        <v>120</v>
      </c>
      <c r="D25" s="97"/>
    </row>
    <row r="26" spans="1:4" ht="68.25" customHeight="1">
      <c r="A26" s="68" t="s">
        <v>57</v>
      </c>
      <c r="B26" s="664" t="s">
        <v>1398</v>
      </c>
      <c r="C26" s="70">
        <v>142</v>
      </c>
      <c r="D26" s="97"/>
    </row>
    <row r="27" spans="1:4">
      <c r="A27" s="68">
        <v>6</v>
      </c>
      <c r="B27" s="665" t="s">
        <v>127</v>
      </c>
      <c r="C27" s="70">
        <f>SUM(C28:C29)</f>
        <v>1378</v>
      </c>
      <c r="D27" s="97"/>
    </row>
    <row r="28" spans="1:4" ht="54" customHeight="1">
      <c r="A28" s="68" t="s">
        <v>57</v>
      </c>
      <c r="B28" s="666" t="s">
        <v>767</v>
      </c>
      <c r="C28" s="98">
        <v>1260</v>
      </c>
      <c r="D28" s="97"/>
    </row>
    <row r="29" spans="1:4" ht="52.5" customHeight="1">
      <c r="A29" s="68" t="s">
        <v>57</v>
      </c>
      <c r="B29" s="666" t="s">
        <v>768</v>
      </c>
      <c r="C29" s="98">
        <v>118</v>
      </c>
      <c r="D29" s="97"/>
    </row>
    <row r="30" spans="1:4">
      <c r="A30" s="68">
        <v>7</v>
      </c>
      <c r="B30" s="665" t="s">
        <v>162</v>
      </c>
      <c r="C30" s="70">
        <f>SUM(C31:C32)</f>
        <v>368</v>
      </c>
      <c r="D30" s="97"/>
    </row>
    <row r="31" spans="1:4" ht="94.5">
      <c r="A31" s="68" t="s">
        <v>57</v>
      </c>
      <c r="B31" s="667" t="s">
        <v>769</v>
      </c>
      <c r="C31" s="70">
        <v>294</v>
      </c>
      <c r="D31" s="97"/>
    </row>
    <row r="32" spans="1:4" ht="47.25">
      <c r="A32" s="68" t="s">
        <v>57</v>
      </c>
      <c r="B32" s="667" t="s">
        <v>770</v>
      </c>
      <c r="C32" s="70">
        <v>74</v>
      </c>
      <c r="D32" s="97"/>
    </row>
    <row r="33" spans="1:4">
      <c r="A33" s="68">
        <v>8</v>
      </c>
      <c r="B33" s="665" t="s">
        <v>150</v>
      </c>
      <c r="C33" s="70">
        <f>SUM(C34:C37)</f>
        <v>1012</v>
      </c>
      <c r="D33" s="97"/>
    </row>
    <row r="34" spans="1:4" ht="63">
      <c r="A34" s="68" t="s">
        <v>57</v>
      </c>
      <c r="B34" s="665" t="s">
        <v>771</v>
      </c>
      <c r="C34" s="70">
        <v>84</v>
      </c>
      <c r="D34" s="97"/>
    </row>
    <row r="35" spans="1:4" ht="55.5" customHeight="1">
      <c r="A35" s="68" t="s">
        <v>57</v>
      </c>
      <c r="B35" s="666" t="s">
        <v>772</v>
      </c>
      <c r="C35" s="70">
        <v>178</v>
      </c>
      <c r="D35" s="97"/>
    </row>
    <row r="36" spans="1:4" ht="64.5" customHeight="1">
      <c r="A36" s="68" t="s">
        <v>57</v>
      </c>
      <c r="B36" s="664" t="s">
        <v>773</v>
      </c>
      <c r="C36" s="70">
        <v>197</v>
      </c>
      <c r="D36" s="97"/>
    </row>
    <row r="37" spans="1:4" ht="47.25">
      <c r="A37" s="68" t="s">
        <v>57</v>
      </c>
      <c r="B37" s="664" t="s">
        <v>774</v>
      </c>
      <c r="C37" s="70">
        <v>553</v>
      </c>
      <c r="D37" s="97"/>
    </row>
    <row r="38" spans="1:4">
      <c r="A38" s="68">
        <v>9</v>
      </c>
      <c r="B38" s="665" t="s">
        <v>148</v>
      </c>
      <c r="C38" s="70">
        <f>SUM(C39:C39)</f>
        <v>218</v>
      </c>
      <c r="D38" s="97"/>
    </row>
    <row r="39" spans="1:4" ht="31.5">
      <c r="A39" s="68" t="s">
        <v>57</v>
      </c>
      <c r="B39" s="664" t="s">
        <v>775</v>
      </c>
      <c r="C39" s="70">
        <v>218</v>
      </c>
      <c r="D39" s="97"/>
    </row>
    <row r="40" spans="1:4">
      <c r="A40" s="68">
        <v>10</v>
      </c>
      <c r="B40" s="665" t="s">
        <v>270</v>
      </c>
      <c r="C40" s="70">
        <f>SUM(C41:C44)</f>
        <v>418</v>
      </c>
      <c r="D40" s="97"/>
    </row>
    <row r="41" spans="1:4" ht="52.5" customHeight="1">
      <c r="A41" s="68" t="s">
        <v>57</v>
      </c>
      <c r="B41" s="664" t="s">
        <v>776</v>
      </c>
      <c r="C41" s="663">
        <v>124</v>
      </c>
      <c r="D41" s="97"/>
    </row>
    <row r="42" spans="1:4" ht="54.75" customHeight="1">
      <c r="A42" s="68" t="s">
        <v>57</v>
      </c>
      <c r="B42" s="664" t="s">
        <v>777</v>
      </c>
      <c r="C42" s="663">
        <v>68</v>
      </c>
      <c r="D42" s="97"/>
    </row>
    <row r="43" spans="1:4" ht="47.25">
      <c r="A43" s="68" t="s">
        <v>57</v>
      </c>
      <c r="B43" s="664" t="s">
        <v>1399</v>
      </c>
      <c r="C43" s="663">
        <v>128</v>
      </c>
      <c r="D43" s="97"/>
    </row>
    <row r="44" spans="1:4" ht="47.25">
      <c r="A44" s="68" t="s">
        <v>57</v>
      </c>
      <c r="B44" s="664" t="s">
        <v>778</v>
      </c>
      <c r="C44" s="663">
        <v>98</v>
      </c>
      <c r="D44" s="97"/>
    </row>
    <row r="45" spans="1:4">
      <c r="A45" s="68">
        <v>11</v>
      </c>
      <c r="B45" s="665" t="s">
        <v>129</v>
      </c>
      <c r="C45" s="70">
        <f>SUM(C46:C51)</f>
        <v>869</v>
      </c>
      <c r="D45" s="97"/>
    </row>
    <row r="46" spans="1:4" ht="31.5">
      <c r="A46" s="68" t="s">
        <v>57</v>
      </c>
      <c r="B46" s="664" t="s">
        <v>779</v>
      </c>
      <c r="C46" s="70">
        <v>145</v>
      </c>
      <c r="D46" s="97"/>
    </row>
    <row r="47" spans="1:4" ht="31.5">
      <c r="A47" s="68" t="s">
        <v>57</v>
      </c>
      <c r="B47" s="664" t="s">
        <v>780</v>
      </c>
      <c r="C47" s="70">
        <v>145</v>
      </c>
      <c r="D47" s="97"/>
    </row>
    <row r="48" spans="1:4" ht="31.5">
      <c r="A48" s="68" t="s">
        <v>57</v>
      </c>
      <c r="B48" s="664" t="s">
        <v>781</v>
      </c>
      <c r="C48" s="70">
        <v>144</v>
      </c>
      <c r="D48" s="97"/>
    </row>
    <row r="49" spans="1:6" ht="31.5">
      <c r="A49" s="68" t="s">
        <v>57</v>
      </c>
      <c r="B49" s="664" t="s">
        <v>782</v>
      </c>
      <c r="C49" s="70">
        <v>145</v>
      </c>
      <c r="D49" s="97"/>
    </row>
    <row r="50" spans="1:6" ht="31.5">
      <c r="A50" s="68" t="s">
        <v>57</v>
      </c>
      <c r="B50" s="664" t="s">
        <v>783</v>
      </c>
      <c r="C50" s="70">
        <v>145</v>
      </c>
      <c r="D50" s="97"/>
    </row>
    <row r="51" spans="1:6" ht="31.5">
      <c r="A51" s="68" t="s">
        <v>57</v>
      </c>
      <c r="B51" s="664" t="s">
        <v>784</v>
      </c>
      <c r="C51" s="70">
        <v>145</v>
      </c>
      <c r="D51" s="97"/>
    </row>
    <row r="52" spans="1:6">
      <c r="A52" s="68">
        <v>12</v>
      </c>
      <c r="B52" s="665" t="s">
        <v>133</v>
      </c>
      <c r="C52" s="70">
        <f>+C53</f>
        <v>135</v>
      </c>
      <c r="D52" s="97"/>
    </row>
    <row r="53" spans="1:6" ht="31.5">
      <c r="A53" s="68" t="s">
        <v>57</v>
      </c>
      <c r="B53" s="664" t="s">
        <v>785</v>
      </c>
      <c r="C53" s="70">
        <v>135</v>
      </c>
      <c r="D53" s="97"/>
    </row>
    <row r="54" spans="1:6">
      <c r="A54" s="68">
        <v>13</v>
      </c>
      <c r="B54" s="665" t="s">
        <v>131</v>
      </c>
      <c r="C54" s="70">
        <f>SUM(C55:C56)</f>
        <v>64</v>
      </c>
      <c r="D54" s="97"/>
      <c r="F54" s="298"/>
    </row>
    <row r="55" spans="1:6" ht="66" customHeight="1">
      <c r="A55" s="68" t="s">
        <v>57</v>
      </c>
      <c r="B55" s="664" t="s">
        <v>786</v>
      </c>
      <c r="C55" s="70">
        <v>39</v>
      </c>
      <c r="D55" s="97"/>
    </row>
    <row r="56" spans="1:6" ht="47.25">
      <c r="A56" s="68" t="s">
        <v>57</v>
      </c>
      <c r="B56" s="664" t="s">
        <v>787</v>
      </c>
      <c r="C56" s="70">
        <v>25</v>
      </c>
      <c r="D56" s="97"/>
    </row>
    <row r="57" spans="1:6">
      <c r="A57" s="68">
        <v>14</v>
      </c>
      <c r="B57" s="665" t="s">
        <v>252</v>
      </c>
      <c r="C57" s="70">
        <f>SUM(C58:C59)</f>
        <v>120</v>
      </c>
      <c r="D57" s="97"/>
    </row>
    <row r="58" spans="1:6" ht="66" customHeight="1">
      <c r="A58" s="68" t="s">
        <v>57</v>
      </c>
      <c r="B58" s="664" t="s">
        <v>788</v>
      </c>
      <c r="C58" s="70">
        <v>69</v>
      </c>
      <c r="D58" s="97"/>
    </row>
    <row r="59" spans="1:6" ht="47.25">
      <c r="A59" s="68" t="s">
        <v>57</v>
      </c>
      <c r="B59" s="664" t="s">
        <v>789</v>
      </c>
      <c r="C59" s="70">
        <v>51</v>
      </c>
      <c r="D59" s="97"/>
    </row>
    <row r="60" spans="1:6">
      <c r="A60" s="68">
        <v>15</v>
      </c>
      <c r="B60" s="665" t="s">
        <v>132</v>
      </c>
      <c r="C60" s="70">
        <f>SUM(C61:C65)</f>
        <v>473</v>
      </c>
      <c r="D60" s="97"/>
    </row>
    <row r="61" spans="1:6" ht="31.5">
      <c r="A61" s="68" t="s">
        <v>57</v>
      </c>
      <c r="B61" s="664" t="s">
        <v>790</v>
      </c>
      <c r="C61" s="70">
        <v>152</v>
      </c>
      <c r="D61" s="97"/>
    </row>
    <row r="62" spans="1:6" ht="63">
      <c r="A62" s="68" t="s">
        <v>57</v>
      </c>
      <c r="B62" s="664" t="s">
        <v>791</v>
      </c>
      <c r="C62" s="663">
        <v>110</v>
      </c>
      <c r="D62" s="97"/>
    </row>
    <row r="63" spans="1:6" ht="63">
      <c r="A63" s="68" t="s">
        <v>57</v>
      </c>
      <c r="B63" s="664" t="s">
        <v>792</v>
      </c>
      <c r="C63" s="663">
        <v>73</v>
      </c>
      <c r="D63" s="97"/>
    </row>
    <row r="64" spans="1:6" ht="31.5">
      <c r="A64" s="68" t="s">
        <v>57</v>
      </c>
      <c r="B64" s="664" t="s">
        <v>793</v>
      </c>
      <c r="C64" s="663">
        <v>28</v>
      </c>
      <c r="D64" s="97"/>
    </row>
    <row r="65" spans="1:4" ht="63">
      <c r="A65" s="68" t="s">
        <v>57</v>
      </c>
      <c r="B65" s="664" t="s">
        <v>794</v>
      </c>
      <c r="C65" s="663">
        <v>110</v>
      </c>
      <c r="D65" s="97"/>
    </row>
    <row r="66" spans="1:4">
      <c r="A66" s="68">
        <v>16</v>
      </c>
      <c r="B66" s="665" t="s">
        <v>266</v>
      </c>
      <c r="C66" s="70">
        <f>SUM(C67:C68)</f>
        <v>249</v>
      </c>
      <c r="D66" s="97"/>
    </row>
    <row r="67" spans="1:4" ht="31.5">
      <c r="A67" s="68" t="s">
        <v>57</v>
      </c>
      <c r="B67" s="664" t="s">
        <v>795</v>
      </c>
      <c r="C67" s="70">
        <v>71</v>
      </c>
      <c r="D67" s="97"/>
    </row>
    <row r="68" spans="1:4" ht="31.5">
      <c r="A68" s="68" t="s">
        <v>57</v>
      </c>
      <c r="B68" s="664" t="s">
        <v>796</v>
      </c>
      <c r="C68" s="70">
        <v>178</v>
      </c>
      <c r="D68" s="97"/>
    </row>
    <row r="69" spans="1:4">
      <c r="A69" s="68">
        <v>17</v>
      </c>
      <c r="B69" s="665" t="s">
        <v>134</v>
      </c>
      <c r="C69" s="70">
        <f>+C70</f>
        <v>136</v>
      </c>
      <c r="D69" s="97"/>
    </row>
    <row r="70" spans="1:4" ht="47.25">
      <c r="A70" s="68" t="s">
        <v>57</v>
      </c>
      <c r="B70" s="664" t="s">
        <v>797</v>
      </c>
      <c r="C70" s="70">
        <v>136</v>
      </c>
      <c r="D70" s="97"/>
    </row>
    <row r="71" spans="1:4">
      <c r="A71" s="68">
        <v>18</v>
      </c>
      <c r="B71" s="665" t="s">
        <v>176</v>
      </c>
      <c r="C71" s="70">
        <f>SUM(C72:C73)</f>
        <v>64</v>
      </c>
      <c r="D71" s="69"/>
    </row>
    <row r="72" spans="1:4" ht="94.5">
      <c r="A72" s="68" t="s">
        <v>57</v>
      </c>
      <c r="B72" s="664" t="s">
        <v>798</v>
      </c>
      <c r="C72" s="70">
        <v>32</v>
      </c>
      <c r="D72" s="69"/>
    </row>
    <row r="73" spans="1:4" ht="93.75" customHeight="1">
      <c r="A73" s="68" t="s">
        <v>57</v>
      </c>
      <c r="B73" s="664" t="s">
        <v>799</v>
      </c>
      <c r="C73" s="70">
        <v>32</v>
      </c>
      <c r="D73" s="69"/>
    </row>
    <row r="74" spans="1:4">
      <c r="A74" s="68">
        <v>19</v>
      </c>
      <c r="B74" s="665" t="s">
        <v>302</v>
      </c>
      <c r="C74" s="70">
        <f>SUM(C75:C75)</f>
        <v>217</v>
      </c>
      <c r="D74" s="69"/>
    </row>
    <row r="75" spans="1:4" ht="77.25" customHeight="1">
      <c r="A75" s="68" t="s">
        <v>57</v>
      </c>
      <c r="B75" s="664" t="s">
        <v>800</v>
      </c>
      <c r="C75" s="70">
        <v>217</v>
      </c>
      <c r="D75" s="69"/>
    </row>
    <row r="76" spans="1:4">
      <c r="A76" s="68">
        <v>20</v>
      </c>
      <c r="B76" s="665" t="s">
        <v>192</v>
      </c>
      <c r="C76" s="70">
        <f>SUM(C77:C79)</f>
        <v>65</v>
      </c>
      <c r="D76" s="69"/>
    </row>
    <row r="77" spans="1:4" ht="60" customHeight="1">
      <c r="A77" s="68" t="s">
        <v>57</v>
      </c>
      <c r="B77" s="664" t="s">
        <v>801</v>
      </c>
      <c r="C77" s="70">
        <v>25</v>
      </c>
      <c r="D77" s="69"/>
    </row>
    <row r="78" spans="1:4" ht="47.25">
      <c r="A78" s="68" t="s">
        <v>57</v>
      </c>
      <c r="B78" s="664" t="s">
        <v>802</v>
      </c>
      <c r="C78" s="70">
        <v>15</v>
      </c>
      <c r="D78" s="69"/>
    </row>
    <row r="79" spans="1:4" ht="47.25">
      <c r="A79" s="68" t="s">
        <v>57</v>
      </c>
      <c r="B79" s="664" t="s">
        <v>803</v>
      </c>
      <c r="C79" s="70">
        <v>25</v>
      </c>
      <c r="D79" s="69"/>
    </row>
    <row r="80" spans="1:4">
      <c r="A80" s="68">
        <v>21</v>
      </c>
      <c r="B80" s="664" t="s">
        <v>91</v>
      </c>
      <c r="C80" s="70">
        <f>SUM(C81)</f>
        <v>139</v>
      </c>
      <c r="D80" s="69"/>
    </row>
    <row r="81" spans="1:4" ht="78.75">
      <c r="A81" s="68" t="s">
        <v>57</v>
      </c>
      <c r="B81" s="664" t="s">
        <v>804</v>
      </c>
      <c r="C81" s="70">
        <v>139</v>
      </c>
      <c r="D81" s="69"/>
    </row>
    <row r="82" spans="1:4">
      <c r="A82" s="68">
        <v>22</v>
      </c>
      <c r="B82" s="664" t="s">
        <v>250</v>
      </c>
      <c r="C82" s="70">
        <f>SUM(C83)</f>
        <v>106</v>
      </c>
      <c r="D82" s="69"/>
    </row>
    <row r="83" spans="1:4" ht="78.75">
      <c r="A83" s="68" t="s">
        <v>57</v>
      </c>
      <c r="B83" s="664" t="s">
        <v>1506</v>
      </c>
      <c r="C83" s="70">
        <v>106</v>
      </c>
      <c r="D83" s="69" t="s">
        <v>1505</v>
      </c>
    </row>
    <row r="84" spans="1:4">
      <c r="A84" s="68">
        <v>23</v>
      </c>
      <c r="B84" s="664" t="s">
        <v>1394</v>
      </c>
      <c r="C84" s="70">
        <f>SUM(C85)</f>
        <v>245</v>
      </c>
      <c r="D84" s="69"/>
    </row>
    <row r="85" spans="1:4" ht="47.25">
      <c r="A85" s="68" t="s">
        <v>57</v>
      </c>
      <c r="B85" s="664" t="s">
        <v>805</v>
      </c>
      <c r="C85" s="70">
        <v>245</v>
      </c>
      <c r="D85" s="69"/>
    </row>
    <row r="86" spans="1:4">
      <c r="A86" s="71" t="s">
        <v>98</v>
      </c>
      <c r="B86" s="668" t="s">
        <v>136</v>
      </c>
      <c r="C86" s="72">
        <f>+C87+C89+C93+C95+C97+C101</f>
        <v>2075</v>
      </c>
      <c r="D86" s="99"/>
    </row>
    <row r="87" spans="1:4">
      <c r="A87" s="68">
        <v>24</v>
      </c>
      <c r="B87" s="665" t="s">
        <v>100</v>
      </c>
      <c r="C87" s="70">
        <f>+C88</f>
        <v>267</v>
      </c>
      <c r="D87" s="97"/>
    </row>
    <row r="88" spans="1:4" ht="47.25">
      <c r="A88" s="68" t="s">
        <v>57</v>
      </c>
      <c r="B88" s="669" t="s">
        <v>193</v>
      </c>
      <c r="C88" s="70">
        <v>267</v>
      </c>
      <c r="D88" s="97"/>
    </row>
    <row r="89" spans="1:4">
      <c r="A89" s="68">
        <v>25</v>
      </c>
      <c r="B89" s="669" t="s">
        <v>130</v>
      </c>
      <c r="C89" s="70">
        <f>SUM(C90:C92)</f>
        <v>688</v>
      </c>
      <c r="D89" s="97"/>
    </row>
    <row r="90" spans="1:4" ht="31.5">
      <c r="A90" s="68" t="s">
        <v>57</v>
      </c>
      <c r="B90" s="669" t="s">
        <v>806</v>
      </c>
      <c r="C90" s="70">
        <v>172</v>
      </c>
      <c r="D90" s="97"/>
    </row>
    <row r="91" spans="1:4" ht="64.5" customHeight="1">
      <c r="A91" s="68" t="s">
        <v>57</v>
      </c>
      <c r="B91" s="669" t="s">
        <v>807</v>
      </c>
      <c r="C91" s="70">
        <v>344</v>
      </c>
      <c r="D91" s="97"/>
    </row>
    <row r="92" spans="1:4" ht="47.25">
      <c r="A92" s="68" t="s">
        <v>57</v>
      </c>
      <c r="B92" s="669" t="s">
        <v>808</v>
      </c>
      <c r="C92" s="70">
        <v>172</v>
      </c>
      <c r="D92" s="97"/>
    </row>
    <row r="93" spans="1:4">
      <c r="A93" s="68">
        <v>26</v>
      </c>
      <c r="B93" s="670" t="s">
        <v>137</v>
      </c>
      <c r="C93" s="70">
        <f>+C94</f>
        <v>250</v>
      </c>
      <c r="D93" s="97"/>
    </row>
    <row r="94" spans="1:4" ht="79.5" customHeight="1">
      <c r="A94" s="68" t="s">
        <v>57</v>
      </c>
      <c r="B94" s="834" t="s">
        <v>1412</v>
      </c>
      <c r="C94" s="70">
        <v>250</v>
      </c>
      <c r="D94" s="97"/>
    </row>
    <row r="95" spans="1:4">
      <c r="A95" s="68">
        <v>27</v>
      </c>
      <c r="B95" s="670" t="s">
        <v>147</v>
      </c>
      <c r="C95" s="70">
        <f>SUM(C96)</f>
        <v>360</v>
      </c>
      <c r="D95" s="97"/>
    </row>
    <row r="96" spans="1:4" ht="31.5">
      <c r="A96" s="68" t="s">
        <v>57</v>
      </c>
      <c r="B96" s="670" t="s">
        <v>809</v>
      </c>
      <c r="C96" s="70">
        <v>360</v>
      </c>
      <c r="D96" s="97"/>
    </row>
    <row r="97" spans="1:253">
      <c r="A97" s="68">
        <v>28</v>
      </c>
      <c r="B97" s="665" t="s">
        <v>82</v>
      </c>
      <c r="C97" s="70">
        <f>SUM(C98:C100)</f>
        <v>286</v>
      </c>
      <c r="D97" s="97"/>
    </row>
    <row r="98" spans="1:253" ht="65.25" customHeight="1">
      <c r="A98" s="68" t="s">
        <v>57</v>
      </c>
      <c r="B98" s="669" t="s">
        <v>810</v>
      </c>
      <c r="C98" s="70">
        <v>39</v>
      </c>
      <c r="D98" s="97"/>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c r="CC98" s="90"/>
      <c r="CD98" s="90"/>
      <c r="CE98" s="90"/>
      <c r="CF98" s="90"/>
      <c r="CG98" s="90"/>
      <c r="CH98" s="90"/>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0"/>
      <c r="DI98" s="90"/>
      <c r="DJ98" s="90"/>
      <c r="DK98" s="90"/>
      <c r="DL98" s="90"/>
      <c r="DM98" s="90"/>
      <c r="DN98" s="90"/>
      <c r="DO98" s="90"/>
      <c r="DP98" s="90"/>
      <c r="DQ98" s="90"/>
      <c r="DR98" s="90"/>
      <c r="DS98" s="90"/>
      <c r="DT98" s="90"/>
      <c r="DU98" s="90"/>
      <c r="DV98" s="90"/>
      <c r="DW98" s="90"/>
      <c r="DX98" s="90"/>
      <c r="DY98" s="90"/>
      <c r="DZ98" s="90"/>
      <c r="EA98" s="90"/>
      <c r="EB98" s="90"/>
      <c r="EC98" s="90"/>
      <c r="ED98" s="90"/>
      <c r="EE98" s="90"/>
      <c r="EF98" s="90"/>
      <c r="EG98" s="90"/>
      <c r="EH98" s="90"/>
      <c r="EI98" s="90"/>
      <c r="EJ98" s="90"/>
      <c r="EK98" s="90"/>
      <c r="EL98" s="90"/>
      <c r="EM98" s="90"/>
      <c r="EN98" s="90"/>
      <c r="EO98" s="90"/>
      <c r="EP98" s="90"/>
      <c r="EQ98" s="90"/>
      <c r="ER98" s="90"/>
      <c r="ES98" s="90"/>
      <c r="ET98" s="90"/>
      <c r="EU98" s="90"/>
      <c r="EV98" s="90"/>
      <c r="EW98" s="90"/>
      <c r="EX98" s="90"/>
      <c r="EY98" s="90"/>
      <c r="EZ98" s="90"/>
      <c r="FA98" s="90"/>
      <c r="FB98" s="90"/>
      <c r="FC98" s="90"/>
      <c r="FD98" s="90"/>
      <c r="FE98" s="90"/>
      <c r="FF98" s="90"/>
      <c r="FG98" s="90"/>
      <c r="FH98" s="90"/>
      <c r="FI98" s="90"/>
      <c r="FJ98" s="90"/>
      <c r="FK98" s="90"/>
      <c r="FL98" s="90"/>
      <c r="FM98" s="90"/>
      <c r="FN98" s="90"/>
      <c r="FO98" s="90"/>
      <c r="FP98" s="90"/>
      <c r="FQ98" s="90"/>
      <c r="FR98" s="90"/>
      <c r="FS98" s="90"/>
      <c r="FT98" s="90"/>
      <c r="FU98" s="90"/>
      <c r="FV98" s="90"/>
      <c r="FW98" s="90"/>
      <c r="FX98" s="90"/>
      <c r="FY98" s="90"/>
      <c r="FZ98" s="90"/>
      <c r="GA98" s="90"/>
      <c r="GB98" s="90"/>
      <c r="GC98" s="90"/>
      <c r="GD98" s="90"/>
      <c r="GE98" s="90"/>
      <c r="GF98" s="90"/>
      <c r="GG98" s="90"/>
      <c r="GH98" s="90"/>
      <c r="GI98" s="90"/>
      <c r="GJ98" s="90"/>
      <c r="GK98" s="90"/>
      <c r="GL98" s="90"/>
      <c r="GM98" s="90"/>
      <c r="GN98" s="90"/>
      <c r="GO98" s="90"/>
      <c r="GP98" s="90"/>
      <c r="GQ98" s="90"/>
      <c r="GR98" s="90"/>
      <c r="GS98" s="90"/>
      <c r="GT98" s="90"/>
      <c r="GU98" s="90"/>
      <c r="GV98" s="90"/>
      <c r="GW98" s="90"/>
      <c r="GX98" s="90"/>
      <c r="GY98" s="90"/>
      <c r="GZ98" s="90"/>
      <c r="HA98" s="90"/>
      <c r="HB98" s="90"/>
      <c r="HC98" s="90"/>
      <c r="HD98" s="90"/>
      <c r="HE98" s="90"/>
      <c r="HF98" s="90"/>
      <c r="HG98" s="90"/>
      <c r="HH98" s="90"/>
      <c r="HI98" s="90"/>
      <c r="HJ98" s="90"/>
      <c r="HK98" s="90"/>
      <c r="HL98" s="90"/>
      <c r="HM98" s="90"/>
      <c r="HN98" s="90"/>
      <c r="HO98" s="90"/>
      <c r="HP98" s="90"/>
      <c r="HQ98" s="90"/>
      <c r="HR98" s="90"/>
      <c r="HS98" s="90"/>
      <c r="HT98" s="90"/>
      <c r="HU98" s="90"/>
      <c r="HV98" s="90"/>
      <c r="HW98" s="90"/>
      <c r="HX98" s="90"/>
      <c r="HY98" s="90"/>
      <c r="HZ98" s="90"/>
      <c r="IA98" s="90"/>
      <c r="IB98" s="90"/>
      <c r="IC98" s="90"/>
      <c r="ID98" s="90"/>
      <c r="IE98" s="90"/>
      <c r="IF98" s="90"/>
      <c r="IG98" s="90"/>
      <c r="IH98" s="90"/>
      <c r="II98" s="90"/>
      <c r="IJ98" s="90"/>
      <c r="IK98" s="90"/>
      <c r="IL98" s="90"/>
      <c r="IM98" s="90"/>
      <c r="IN98" s="90"/>
      <c r="IO98" s="90"/>
      <c r="IP98" s="90"/>
      <c r="IQ98" s="90"/>
      <c r="IR98" s="90"/>
      <c r="IS98" s="90"/>
    </row>
    <row r="99" spans="1:253" ht="94.5">
      <c r="A99" s="68" t="s">
        <v>57</v>
      </c>
      <c r="B99" s="669" t="s">
        <v>811</v>
      </c>
      <c r="C99" s="70">
        <v>39</v>
      </c>
      <c r="D99" s="97"/>
    </row>
    <row r="100" spans="1:253" ht="63">
      <c r="A100" s="68" t="s">
        <v>57</v>
      </c>
      <c r="B100" s="669" t="s">
        <v>812</v>
      </c>
      <c r="C100" s="70">
        <v>208</v>
      </c>
      <c r="D100" s="97"/>
    </row>
    <row r="101" spans="1:253">
      <c r="A101" s="68">
        <v>29</v>
      </c>
      <c r="B101" s="665" t="s">
        <v>813</v>
      </c>
      <c r="C101" s="70">
        <f>+C102</f>
        <v>224</v>
      </c>
      <c r="D101" s="97"/>
    </row>
    <row r="102" spans="1:253" ht="62.25" customHeight="1">
      <c r="A102" s="68" t="s">
        <v>57</v>
      </c>
      <c r="B102" s="669" t="s">
        <v>814</v>
      </c>
      <c r="C102" s="70">
        <v>224</v>
      </c>
      <c r="D102" s="97"/>
    </row>
    <row r="103" spans="1:253">
      <c r="A103" s="96" t="s">
        <v>8</v>
      </c>
      <c r="B103" s="671" t="s">
        <v>138</v>
      </c>
      <c r="C103" s="100">
        <f>C104+C111+C114+C119+C122+C127+C131+C136+C140+C144+C148+C152+C155+C159+C164+C168+C170+C173+C177+C180+C185+C189+C193+C196+C201+C204</f>
        <v>3904</v>
      </c>
      <c r="D103" s="97"/>
    </row>
    <row r="104" spans="1:253">
      <c r="A104" s="68">
        <v>1</v>
      </c>
      <c r="B104" s="665" t="s">
        <v>1501</v>
      </c>
      <c r="C104" s="663">
        <f>SUM(C105:C110)</f>
        <v>387</v>
      </c>
      <c r="D104" s="97"/>
    </row>
    <row r="105" spans="1:253" ht="47.25">
      <c r="A105" s="68" t="s">
        <v>57</v>
      </c>
      <c r="B105" s="665" t="s">
        <v>815</v>
      </c>
      <c r="C105" s="663">
        <v>63</v>
      </c>
      <c r="D105" s="97"/>
    </row>
    <row r="106" spans="1:253" ht="63">
      <c r="A106" s="68" t="s">
        <v>57</v>
      </c>
      <c r="B106" s="665" t="s">
        <v>1614</v>
      </c>
      <c r="C106" s="663">
        <v>64</v>
      </c>
      <c r="D106" s="97"/>
    </row>
    <row r="107" spans="1:253" ht="47.25">
      <c r="A107" s="68" t="s">
        <v>57</v>
      </c>
      <c r="B107" s="665" t="s">
        <v>816</v>
      </c>
      <c r="C107" s="663">
        <v>35</v>
      </c>
      <c r="D107" s="97"/>
    </row>
    <row r="108" spans="1:253" ht="31.5">
      <c r="A108" s="68" t="s">
        <v>57</v>
      </c>
      <c r="B108" s="665" t="s">
        <v>817</v>
      </c>
      <c r="C108" s="663">
        <v>66</v>
      </c>
      <c r="D108" s="97"/>
    </row>
    <row r="109" spans="1:253" ht="31.5">
      <c r="A109" s="68" t="s">
        <v>57</v>
      </c>
      <c r="B109" s="665" t="s">
        <v>818</v>
      </c>
      <c r="C109" s="663">
        <v>32</v>
      </c>
      <c r="D109" s="97"/>
    </row>
    <row r="110" spans="1:253" ht="31.5">
      <c r="A110" s="68" t="s">
        <v>57</v>
      </c>
      <c r="B110" s="665" t="s">
        <v>819</v>
      </c>
      <c r="C110" s="663">
        <v>127</v>
      </c>
      <c r="D110" s="97"/>
    </row>
    <row r="111" spans="1:253">
      <c r="A111" s="68">
        <v>2</v>
      </c>
      <c r="B111" s="665" t="s">
        <v>65</v>
      </c>
      <c r="C111" s="70">
        <f>SUM(C112:C113)</f>
        <v>134</v>
      </c>
      <c r="D111" s="97"/>
    </row>
    <row r="112" spans="1:253" ht="47.25">
      <c r="A112" s="68" t="s">
        <v>57</v>
      </c>
      <c r="B112" s="664" t="s">
        <v>820</v>
      </c>
      <c r="C112" s="70">
        <v>87</v>
      </c>
      <c r="D112" s="97"/>
    </row>
    <row r="113" spans="1:4" ht="31.5">
      <c r="A113" s="68" t="s">
        <v>57</v>
      </c>
      <c r="B113" s="664" t="s">
        <v>821</v>
      </c>
      <c r="C113" s="663">
        <v>47</v>
      </c>
      <c r="D113" s="97"/>
    </row>
    <row r="114" spans="1:4">
      <c r="A114" s="68">
        <v>3</v>
      </c>
      <c r="B114" s="665" t="s">
        <v>66</v>
      </c>
      <c r="C114" s="663">
        <f>SUM(C115:C118)</f>
        <v>206</v>
      </c>
      <c r="D114" s="97"/>
    </row>
    <row r="115" spans="1:4" ht="31.5">
      <c r="A115" s="68" t="s">
        <v>57</v>
      </c>
      <c r="B115" s="664" t="s">
        <v>822</v>
      </c>
      <c r="C115" s="70">
        <v>37</v>
      </c>
      <c r="D115" s="97"/>
    </row>
    <row r="116" spans="1:4" ht="47.25">
      <c r="A116" s="68" t="s">
        <v>57</v>
      </c>
      <c r="B116" s="664" t="s">
        <v>823</v>
      </c>
      <c r="C116" s="70">
        <v>37</v>
      </c>
      <c r="D116" s="97"/>
    </row>
    <row r="117" spans="1:4" ht="47.25">
      <c r="A117" s="68" t="s">
        <v>57</v>
      </c>
      <c r="B117" s="664" t="s">
        <v>824</v>
      </c>
      <c r="C117" s="70">
        <v>44</v>
      </c>
      <c r="D117" s="97"/>
    </row>
    <row r="118" spans="1:4" ht="31.5">
      <c r="A118" s="68" t="s">
        <v>57</v>
      </c>
      <c r="B118" s="664" t="s">
        <v>825</v>
      </c>
      <c r="C118" s="663">
        <v>88</v>
      </c>
      <c r="D118" s="97"/>
    </row>
    <row r="119" spans="1:4">
      <c r="A119" s="68">
        <v>4</v>
      </c>
      <c r="B119" s="665" t="s">
        <v>1503</v>
      </c>
      <c r="C119" s="663">
        <f>SUM(C120:C121)</f>
        <v>124</v>
      </c>
      <c r="D119" s="97"/>
    </row>
    <row r="120" spans="1:4" ht="47.25">
      <c r="A120" s="68" t="s">
        <v>57</v>
      </c>
      <c r="B120" s="664" t="s">
        <v>826</v>
      </c>
      <c r="C120" s="663">
        <v>87</v>
      </c>
      <c r="D120" s="97"/>
    </row>
    <row r="121" spans="1:4" ht="47.25">
      <c r="A121" s="68" t="s">
        <v>57</v>
      </c>
      <c r="B121" s="664" t="s">
        <v>1615</v>
      </c>
      <c r="C121" s="70">
        <v>37</v>
      </c>
      <c r="D121" s="97"/>
    </row>
    <row r="122" spans="1:4">
      <c r="A122" s="68">
        <v>5</v>
      </c>
      <c r="B122" s="665" t="s">
        <v>67</v>
      </c>
      <c r="C122" s="70">
        <f>SUM(C123:C126)</f>
        <v>189</v>
      </c>
      <c r="D122" s="97"/>
    </row>
    <row r="123" spans="1:4" ht="31.5">
      <c r="A123" s="68" t="s">
        <v>57</v>
      </c>
      <c r="B123" s="664" t="s">
        <v>827</v>
      </c>
      <c r="C123" s="70">
        <v>43</v>
      </c>
      <c r="D123" s="97"/>
    </row>
    <row r="124" spans="1:4" ht="47.25">
      <c r="A124" s="68" t="s">
        <v>57</v>
      </c>
      <c r="B124" s="664" t="s">
        <v>828</v>
      </c>
      <c r="C124" s="70">
        <v>43</v>
      </c>
      <c r="D124" s="97"/>
    </row>
    <row r="125" spans="1:4" ht="34.5" customHeight="1">
      <c r="A125" s="68" t="s">
        <v>57</v>
      </c>
      <c r="B125" s="664" t="s">
        <v>829</v>
      </c>
      <c r="C125" s="663">
        <v>60</v>
      </c>
      <c r="D125" s="97"/>
    </row>
    <row r="126" spans="1:4" ht="37.5" customHeight="1">
      <c r="A126" s="68" t="s">
        <v>57</v>
      </c>
      <c r="B126" s="664" t="s">
        <v>830</v>
      </c>
      <c r="C126" s="663">
        <v>43</v>
      </c>
      <c r="D126" s="97"/>
    </row>
    <row r="127" spans="1:4">
      <c r="A127" s="68">
        <v>6</v>
      </c>
      <c r="B127" s="665" t="s">
        <v>88</v>
      </c>
      <c r="C127" s="663">
        <f>SUM(C128:C130)</f>
        <v>229</v>
      </c>
      <c r="D127" s="97"/>
    </row>
    <row r="128" spans="1:4" ht="50.25" customHeight="1">
      <c r="A128" s="68" t="s">
        <v>57</v>
      </c>
      <c r="B128" s="664" t="s">
        <v>831</v>
      </c>
      <c r="C128" s="663">
        <v>107</v>
      </c>
      <c r="D128" s="97"/>
    </row>
    <row r="129" spans="1:4" ht="31.5">
      <c r="A129" s="68" t="s">
        <v>57</v>
      </c>
      <c r="B129" s="664" t="s">
        <v>832</v>
      </c>
      <c r="C129" s="663">
        <v>47</v>
      </c>
      <c r="D129" s="97"/>
    </row>
    <row r="130" spans="1:4" ht="47.25">
      <c r="A130" s="68" t="s">
        <v>57</v>
      </c>
      <c r="B130" s="664" t="s">
        <v>833</v>
      </c>
      <c r="C130" s="663">
        <v>75</v>
      </c>
      <c r="D130" s="97"/>
    </row>
    <row r="131" spans="1:4">
      <c r="A131" s="68">
        <v>7</v>
      </c>
      <c r="B131" s="664" t="s">
        <v>52</v>
      </c>
      <c r="C131" s="663">
        <f>SUM(C132:C135)</f>
        <v>177</v>
      </c>
      <c r="D131" s="97"/>
    </row>
    <row r="132" spans="1:4" ht="31.5">
      <c r="A132" s="68" t="s">
        <v>57</v>
      </c>
      <c r="B132" s="664" t="s">
        <v>834</v>
      </c>
      <c r="C132" s="70">
        <v>71</v>
      </c>
      <c r="D132" s="97"/>
    </row>
    <row r="133" spans="1:4" ht="47.25">
      <c r="A133" s="68" t="s">
        <v>57</v>
      </c>
      <c r="B133" s="664" t="s">
        <v>835</v>
      </c>
      <c r="C133" s="663">
        <v>35</v>
      </c>
      <c r="D133" s="97"/>
    </row>
    <row r="134" spans="1:4" ht="31.5">
      <c r="A134" s="68" t="s">
        <v>57</v>
      </c>
      <c r="B134" s="664" t="s">
        <v>836</v>
      </c>
      <c r="C134" s="663">
        <v>36</v>
      </c>
      <c r="D134" s="97"/>
    </row>
    <row r="135" spans="1:4" ht="47.25">
      <c r="A135" s="68" t="s">
        <v>57</v>
      </c>
      <c r="B135" s="664" t="s">
        <v>837</v>
      </c>
      <c r="C135" s="663">
        <v>35</v>
      </c>
      <c r="D135" s="97"/>
    </row>
    <row r="136" spans="1:4">
      <c r="A136" s="68">
        <v>8</v>
      </c>
      <c r="B136" s="665" t="s">
        <v>68</v>
      </c>
      <c r="C136" s="70">
        <f>SUM(C137:C139)</f>
        <v>166</v>
      </c>
      <c r="D136" s="97"/>
    </row>
    <row r="137" spans="1:4" ht="31.5">
      <c r="A137" s="68" t="s">
        <v>57</v>
      </c>
      <c r="B137" s="664" t="s">
        <v>838</v>
      </c>
      <c r="C137" s="70">
        <v>43</v>
      </c>
      <c r="D137" s="97"/>
    </row>
    <row r="138" spans="1:4" ht="31.5">
      <c r="A138" s="68" t="s">
        <v>57</v>
      </c>
      <c r="B138" s="664" t="s">
        <v>839</v>
      </c>
      <c r="C138" s="70">
        <v>43</v>
      </c>
      <c r="D138" s="97"/>
    </row>
    <row r="139" spans="1:4" ht="31.5">
      <c r="A139" s="68" t="s">
        <v>57</v>
      </c>
      <c r="B139" s="664" t="s">
        <v>840</v>
      </c>
      <c r="C139" s="663">
        <v>80</v>
      </c>
      <c r="D139" s="97"/>
    </row>
    <row r="140" spans="1:4">
      <c r="A140" s="68">
        <v>9</v>
      </c>
      <c r="B140" s="665" t="s">
        <v>48</v>
      </c>
      <c r="C140" s="70">
        <f>SUM(C141:C143)</f>
        <v>123</v>
      </c>
      <c r="D140" s="97"/>
    </row>
    <row r="141" spans="1:4" ht="31.5">
      <c r="A141" s="68" t="s">
        <v>57</v>
      </c>
      <c r="B141" s="664" t="s">
        <v>841</v>
      </c>
      <c r="C141" s="70">
        <v>54</v>
      </c>
      <c r="D141" s="97"/>
    </row>
    <row r="142" spans="1:4" ht="31.5">
      <c r="A142" s="68" t="s">
        <v>57</v>
      </c>
      <c r="B142" s="664" t="s">
        <v>842</v>
      </c>
      <c r="C142" s="70">
        <v>37</v>
      </c>
      <c r="D142" s="97"/>
    </row>
    <row r="143" spans="1:4" ht="31.5">
      <c r="A143" s="68" t="s">
        <v>57</v>
      </c>
      <c r="B143" s="664" t="s">
        <v>843</v>
      </c>
      <c r="C143" s="663">
        <v>32</v>
      </c>
      <c r="D143" s="97"/>
    </row>
    <row r="144" spans="1:4">
      <c r="A144" s="68">
        <v>10</v>
      </c>
      <c r="B144" s="665" t="s">
        <v>94</v>
      </c>
      <c r="C144" s="70">
        <f>SUM(C145:C147)</f>
        <v>164</v>
      </c>
      <c r="D144" s="97"/>
    </row>
    <row r="145" spans="1:4" ht="47.25">
      <c r="A145" s="68" t="s">
        <v>57</v>
      </c>
      <c r="B145" s="664" t="s">
        <v>844</v>
      </c>
      <c r="C145" s="70">
        <v>55</v>
      </c>
      <c r="D145" s="97"/>
    </row>
    <row r="146" spans="1:4" ht="47.25">
      <c r="A146" s="68" t="s">
        <v>57</v>
      </c>
      <c r="B146" s="664" t="s">
        <v>845</v>
      </c>
      <c r="C146" s="70">
        <v>55</v>
      </c>
      <c r="D146" s="97"/>
    </row>
    <row r="147" spans="1:4" ht="46.5" customHeight="1">
      <c r="A147" s="68" t="s">
        <v>57</v>
      </c>
      <c r="B147" s="664" t="s">
        <v>846</v>
      </c>
      <c r="C147" s="663">
        <v>54</v>
      </c>
      <c r="D147" s="97"/>
    </row>
    <row r="148" spans="1:4">
      <c r="A148" s="68">
        <v>11</v>
      </c>
      <c r="B148" s="665" t="s">
        <v>1502</v>
      </c>
      <c r="C148" s="663">
        <f>SUM(C149:C151)</f>
        <v>160</v>
      </c>
      <c r="D148" s="97"/>
    </row>
    <row r="149" spans="1:4" ht="78.75">
      <c r="A149" s="68" t="s">
        <v>57</v>
      </c>
      <c r="B149" s="664" t="s">
        <v>847</v>
      </c>
      <c r="C149" s="70">
        <v>52</v>
      </c>
      <c r="D149" s="97"/>
    </row>
    <row r="150" spans="1:4" ht="63">
      <c r="A150" s="68" t="s">
        <v>57</v>
      </c>
      <c r="B150" s="664" t="s">
        <v>848</v>
      </c>
      <c r="C150" s="663">
        <v>76</v>
      </c>
      <c r="D150" s="97"/>
    </row>
    <row r="151" spans="1:4" ht="47.25">
      <c r="A151" s="68" t="s">
        <v>57</v>
      </c>
      <c r="B151" s="664" t="s">
        <v>849</v>
      </c>
      <c r="C151" s="663">
        <v>32</v>
      </c>
      <c r="D151" s="97"/>
    </row>
    <row r="152" spans="1:4">
      <c r="A152" s="68">
        <v>12</v>
      </c>
      <c r="B152" s="665" t="s">
        <v>49</v>
      </c>
      <c r="C152" s="663">
        <f>SUM(C153:C154)</f>
        <v>64</v>
      </c>
      <c r="D152" s="97"/>
    </row>
    <row r="153" spans="1:4" ht="47.25">
      <c r="A153" s="68" t="s">
        <v>57</v>
      </c>
      <c r="B153" s="664" t="s">
        <v>850</v>
      </c>
      <c r="C153" s="70">
        <v>32</v>
      </c>
      <c r="D153" s="97"/>
    </row>
    <row r="154" spans="1:4" ht="47.25">
      <c r="A154" s="68" t="s">
        <v>57</v>
      </c>
      <c r="B154" s="664" t="s">
        <v>851</v>
      </c>
      <c r="C154" s="70">
        <v>32</v>
      </c>
      <c r="D154" s="97"/>
    </row>
    <row r="155" spans="1:4">
      <c r="A155" s="68">
        <v>13</v>
      </c>
      <c r="B155" s="665" t="s">
        <v>50</v>
      </c>
      <c r="C155" s="70">
        <f>SUM(C156:C158)</f>
        <v>143</v>
      </c>
      <c r="D155" s="97"/>
    </row>
    <row r="156" spans="1:4" ht="47.25">
      <c r="A156" s="68" t="s">
        <v>57</v>
      </c>
      <c r="B156" s="664" t="s">
        <v>852</v>
      </c>
      <c r="C156" s="70">
        <v>35</v>
      </c>
      <c r="D156" s="97"/>
    </row>
    <row r="157" spans="1:4" ht="47.25">
      <c r="A157" s="68" t="s">
        <v>57</v>
      </c>
      <c r="B157" s="664" t="s">
        <v>853</v>
      </c>
      <c r="C157" s="70">
        <v>48</v>
      </c>
      <c r="D157" s="97"/>
    </row>
    <row r="158" spans="1:4" ht="31.5">
      <c r="A158" s="68" t="s">
        <v>57</v>
      </c>
      <c r="B158" s="664" t="s">
        <v>854</v>
      </c>
      <c r="C158" s="663">
        <v>60</v>
      </c>
      <c r="D158" s="97"/>
    </row>
    <row r="159" spans="1:4">
      <c r="A159" s="68">
        <v>14</v>
      </c>
      <c r="B159" s="665" t="s">
        <v>72</v>
      </c>
      <c r="C159" s="663">
        <f>SUM(C160:C163)</f>
        <v>168</v>
      </c>
      <c r="D159" s="97"/>
    </row>
    <row r="160" spans="1:4" ht="50.25" customHeight="1">
      <c r="A160" s="68" t="s">
        <v>57</v>
      </c>
      <c r="B160" s="664" t="s">
        <v>855</v>
      </c>
      <c r="C160" s="70">
        <v>55</v>
      </c>
      <c r="D160" s="97"/>
    </row>
    <row r="161" spans="1:4" ht="31.5">
      <c r="A161" s="68" t="s">
        <v>57</v>
      </c>
      <c r="B161" s="664" t="s">
        <v>856</v>
      </c>
      <c r="C161" s="70">
        <v>39</v>
      </c>
      <c r="D161" s="97"/>
    </row>
    <row r="162" spans="1:4" ht="35.25" customHeight="1">
      <c r="A162" s="68" t="s">
        <v>57</v>
      </c>
      <c r="B162" s="664" t="s">
        <v>857</v>
      </c>
      <c r="C162" s="663">
        <v>39</v>
      </c>
      <c r="D162" s="97"/>
    </row>
    <row r="163" spans="1:4" ht="36" customHeight="1">
      <c r="A163" s="68" t="s">
        <v>57</v>
      </c>
      <c r="B163" s="664" t="s">
        <v>854</v>
      </c>
      <c r="C163" s="663">
        <v>35</v>
      </c>
      <c r="D163" s="97"/>
    </row>
    <row r="164" spans="1:4">
      <c r="A164" s="68">
        <v>15</v>
      </c>
      <c r="B164" s="665" t="s">
        <v>75</v>
      </c>
      <c r="C164" s="663">
        <f>SUM(C165:C167)</f>
        <v>118</v>
      </c>
      <c r="D164" s="97"/>
    </row>
    <row r="165" spans="1:4" ht="31.5">
      <c r="A165" s="68" t="s">
        <v>57</v>
      </c>
      <c r="B165" s="664" t="s">
        <v>858</v>
      </c>
      <c r="C165" s="70">
        <v>56</v>
      </c>
      <c r="D165" s="97"/>
    </row>
    <row r="166" spans="1:4" ht="60.75" customHeight="1">
      <c r="A166" s="68" t="s">
        <v>57</v>
      </c>
      <c r="B166" s="664" t="s">
        <v>859</v>
      </c>
      <c r="C166" s="70">
        <v>30</v>
      </c>
      <c r="D166" s="97"/>
    </row>
    <row r="167" spans="1:4" ht="53.25" customHeight="1">
      <c r="A167" s="68" t="s">
        <v>57</v>
      </c>
      <c r="B167" s="664" t="s">
        <v>860</v>
      </c>
      <c r="C167" s="70">
        <v>32</v>
      </c>
      <c r="D167" s="97"/>
    </row>
    <row r="168" spans="1:4">
      <c r="A168" s="68">
        <v>16</v>
      </c>
      <c r="B168" s="665" t="s">
        <v>53</v>
      </c>
      <c r="C168" s="663">
        <f>SUM(C169:C169)</f>
        <v>127</v>
      </c>
      <c r="D168" s="97"/>
    </row>
    <row r="169" spans="1:4" ht="52.5" customHeight="1">
      <c r="A169" s="68" t="s">
        <v>57</v>
      </c>
      <c r="B169" s="664" t="s">
        <v>861</v>
      </c>
      <c r="C169" s="70">
        <v>127</v>
      </c>
      <c r="D169" s="97"/>
    </row>
    <row r="170" spans="1:4">
      <c r="A170" s="68">
        <v>17</v>
      </c>
      <c r="B170" s="665" t="s">
        <v>51</v>
      </c>
      <c r="C170" s="663">
        <f>SUM(C171:C172)</f>
        <v>70</v>
      </c>
      <c r="D170" s="97"/>
    </row>
    <row r="171" spans="1:4" ht="51.75" customHeight="1">
      <c r="A171" s="68" t="s">
        <v>57</v>
      </c>
      <c r="B171" s="664" t="s">
        <v>862</v>
      </c>
      <c r="C171" s="70">
        <v>35</v>
      </c>
      <c r="D171" s="97"/>
    </row>
    <row r="172" spans="1:4" ht="34.5" customHeight="1">
      <c r="A172" s="68" t="s">
        <v>57</v>
      </c>
      <c r="B172" s="664" t="s">
        <v>863</v>
      </c>
      <c r="C172" s="70">
        <v>35</v>
      </c>
      <c r="D172" s="97"/>
    </row>
    <row r="173" spans="1:4">
      <c r="A173" s="68">
        <v>18</v>
      </c>
      <c r="B173" s="665" t="s">
        <v>1504</v>
      </c>
      <c r="C173" s="663">
        <f>SUM(C174:C176)</f>
        <v>95</v>
      </c>
      <c r="D173" s="97"/>
    </row>
    <row r="174" spans="1:4" ht="34.5" customHeight="1">
      <c r="A174" s="68" t="s">
        <v>57</v>
      </c>
      <c r="B174" s="664" t="s">
        <v>864</v>
      </c>
      <c r="C174" s="663">
        <v>29</v>
      </c>
      <c r="D174" s="97"/>
    </row>
    <row r="175" spans="1:4" ht="31.5">
      <c r="A175" s="68" t="s">
        <v>57</v>
      </c>
      <c r="B175" s="664" t="s">
        <v>865</v>
      </c>
      <c r="C175" s="663">
        <v>37</v>
      </c>
      <c r="D175" s="97"/>
    </row>
    <row r="176" spans="1:4" ht="31.5">
      <c r="A176" s="68" t="s">
        <v>57</v>
      </c>
      <c r="B176" s="664" t="s">
        <v>866</v>
      </c>
      <c r="C176" s="663">
        <v>29</v>
      </c>
      <c r="D176" s="97"/>
    </row>
    <row r="177" spans="1:4">
      <c r="A177" s="68">
        <v>19</v>
      </c>
      <c r="B177" s="665" t="s">
        <v>46</v>
      </c>
      <c r="C177" s="70">
        <f>SUM(C178:C179)</f>
        <v>78</v>
      </c>
      <c r="D177" s="97"/>
    </row>
    <row r="178" spans="1:4" ht="31.5">
      <c r="A178" s="68" t="s">
        <v>57</v>
      </c>
      <c r="B178" s="664" t="s">
        <v>1413</v>
      </c>
      <c r="C178" s="70">
        <v>39</v>
      </c>
      <c r="D178" s="97"/>
    </row>
    <row r="179" spans="1:4" ht="47.25">
      <c r="A179" s="68" t="s">
        <v>57</v>
      </c>
      <c r="B179" s="664" t="s">
        <v>867</v>
      </c>
      <c r="C179" s="70">
        <v>39</v>
      </c>
      <c r="D179" s="97"/>
    </row>
    <row r="180" spans="1:4">
      <c r="A180" s="68">
        <v>20</v>
      </c>
      <c r="B180" s="665" t="s">
        <v>70</v>
      </c>
      <c r="C180" s="663">
        <f>SUM(C181:C184)</f>
        <v>209</v>
      </c>
      <c r="D180" s="97"/>
    </row>
    <row r="181" spans="1:4" ht="50.25" customHeight="1">
      <c r="A181" s="68" t="s">
        <v>57</v>
      </c>
      <c r="B181" s="667" t="s">
        <v>868</v>
      </c>
      <c r="C181" s="70">
        <v>55</v>
      </c>
      <c r="D181" s="97"/>
    </row>
    <row r="182" spans="1:4" ht="46.5" customHeight="1">
      <c r="A182" s="68" t="s">
        <v>57</v>
      </c>
      <c r="B182" s="667" t="s">
        <v>869</v>
      </c>
      <c r="C182" s="70">
        <v>76</v>
      </c>
      <c r="D182" s="97"/>
    </row>
    <row r="183" spans="1:4" ht="47.25">
      <c r="A183" s="68" t="s">
        <v>57</v>
      </c>
      <c r="B183" s="664" t="s">
        <v>870</v>
      </c>
      <c r="C183" s="663">
        <v>39</v>
      </c>
      <c r="D183" s="97"/>
    </row>
    <row r="184" spans="1:4" ht="31.5">
      <c r="A184" s="68" t="s">
        <v>57</v>
      </c>
      <c r="B184" s="664" t="s">
        <v>871</v>
      </c>
      <c r="C184" s="663">
        <v>39</v>
      </c>
      <c r="D184" s="97"/>
    </row>
    <row r="185" spans="1:4">
      <c r="A185" s="68">
        <v>21</v>
      </c>
      <c r="B185" s="665" t="s">
        <v>69</v>
      </c>
      <c r="C185" s="663">
        <f>SUM(C186:C188)</f>
        <v>150</v>
      </c>
      <c r="D185" s="97"/>
    </row>
    <row r="186" spans="1:4" ht="47.25" customHeight="1">
      <c r="A186" s="68" t="s">
        <v>57</v>
      </c>
      <c r="B186" s="664" t="s">
        <v>872</v>
      </c>
      <c r="C186" s="70">
        <v>43</v>
      </c>
      <c r="D186" s="97"/>
    </row>
    <row r="187" spans="1:4" ht="38.25" customHeight="1">
      <c r="A187" s="68" t="s">
        <v>57</v>
      </c>
      <c r="B187" s="664" t="s">
        <v>873</v>
      </c>
      <c r="C187" s="70">
        <v>43</v>
      </c>
      <c r="D187" s="97"/>
    </row>
    <row r="188" spans="1:4" ht="51.75" customHeight="1">
      <c r="A188" s="68" t="s">
        <v>57</v>
      </c>
      <c r="B188" s="664" t="s">
        <v>874</v>
      </c>
      <c r="C188" s="70">
        <v>64</v>
      </c>
      <c r="D188" s="97"/>
    </row>
    <row r="189" spans="1:4">
      <c r="A189" s="68">
        <v>22</v>
      </c>
      <c r="B189" s="665" t="s">
        <v>45</v>
      </c>
      <c r="C189" s="663">
        <f>SUM(C190:C192)</f>
        <v>148</v>
      </c>
      <c r="D189" s="97"/>
    </row>
    <row r="190" spans="1:4" ht="34.5" customHeight="1">
      <c r="A190" s="68" t="s">
        <v>57</v>
      </c>
      <c r="B190" s="664" t="s">
        <v>875</v>
      </c>
      <c r="C190" s="70">
        <v>39</v>
      </c>
      <c r="D190" s="97"/>
    </row>
    <row r="191" spans="1:4" ht="36.75" customHeight="1">
      <c r="A191" s="68" t="s">
        <v>57</v>
      </c>
      <c r="B191" s="664" t="s">
        <v>876</v>
      </c>
      <c r="C191" s="70">
        <v>39</v>
      </c>
      <c r="D191" s="97"/>
    </row>
    <row r="192" spans="1:4" ht="35.25" customHeight="1">
      <c r="A192" s="68" t="s">
        <v>57</v>
      </c>
      <c r="B192" s="664" t="s">
        <v>877</v>
      </c>
      <c r="C192" s="663">
        <v>70</v>
      </c>
      <c r="D192" s="97"/>
    </row>
    <row r="193" spans="1:4">
      <c r="A193" s="68">
        <v>23</v>
      </c>
      <c r="B193" s="665" t="s">
        <v>71</v>
      </c>
      <c r="C193" s="70">
        <f>SUM(C194:C195)</f>
        <v>78</v>
      </c>
      <c r="D193" s="97"/>
    </row>
    <row r="194" spans="1:4" ht="64.5" customHeight="1">
      <c r="A194" s="68" t="s">
        <v>57</v>
      </c>
      <c r="B194" s="664" t="s">
        <v>878</v>
      </c>
      <c r="C194" s="70">
        <v>39</v>
      </c>
      <c r="D194" s="97"/>
    </row>
    <row r="195" spans="1:4" ht="47.25">
      <c r="A195" s="68" t="s">
        <v>57</v>
      </c>
      <c r="B195" s="664" t="s">
        <v>879</v>
      </c>
      <c r="C195" s="663">
        <v>39</v>
      </c>
      <c r="D195" s="97"/>
    </row>
    <row r="196" spans="1:4">
      <c r="A196" s="68">
        <v>24</v>
      </c>
      <c r="B196" s="665" t="s">
        <v>89</v>
      </c>
      <c r="C196" s="70">
        <f>SUM(C197:C200)</f>
        <v>185</v>
      </c>
      <c r="D196" s="97"/>
    </row>
    <row r="197" spans="1:4" ht="47.25">
      <c r="A197" s="68" t="s">
        <v>57</v>
      </c>
      <c r="B197" s="665" t="s">
        <v>880</v>
      </c>
      <c r="C197" s="70">
        <v>55</v>
      </c>
      <c r="D197" s="97"/>
    </row>
    <row r="198" spans="1:4" ht="47.25">
      <c r="A198" s="68" t="s">
        <v>57</v>
      </c>
      <c r="B198" s="665" t="s">
        <v>881</v>
      </c>
      <c r="C198" s="70">
        <v>39</v>
      </c>
      <c r="D198" s="97"/>
    </row>
    <row r="199" spans="1:4" ht="47.25">
      <c r="A199" s="68" t="s">
        <v>57</v>
      </c>
      <c r="B199" s="665" t="s">
        <v>882</v>
      </c>
      <c r="C199" s="70">
        <v>39</v>
      </c>
      <c r="D199" s="97"/>
    </row>
    <row r="200" spans="1:4" ht="47.25">
      <c r="A200" s="68" t="s">
        <v>57</v>
      </c>
      <c r="B200" s="664" t="s">
        <v>883</v>
      </c>
      <c r="C200" s="663">
        <v>52</v>
      </c>
      <c r="D200" s="97"/>
    </row>
    <row r="201" spans="1:4">
      <c r="A201" s="68">
        <v>25</v>
      </c>
      <c r="B201" s="665" t="s">
        <v>73</v>
      </c>
      <c r="C201" s="70">
        <f>SUM(C202:C203)</f>
        <v>68</v>
      </c>
      <c r="D201" s="97"/>
    </row>
    <row r="202" spans="1:4" ht="36" customHeight="1">
      <c r="A202" s="68" t="s">
        <v>57</v>
      </c>
      <c r="B202" s="664" t="s">
        <v>884</v>
      </c>
      <c r="C202" s="70">
        <v>35</v>
      </c>
      <c r="D202" s="97"/>
    </row>
    <row r="203" spans="1:4" ht="34.5" customHeight="1">
      <c r="A203" s="68" t="s">
        <v>57</v>
      </c>
      <c r="B203" s="664" t="s">
        <v>885</v>
      </c>
      <c r="C203" s="70">
        <v>33</v>
      </c>
      <c r="D203" s="97"/>
    </row>
    <row r="204" spans="1:4" ht="18" customHeight="1">
      <c r="A204" s="68">
        <v>26</v>
      </c>
      <c r="B204" s="665" t="s">
        <v>74</v>
      </c>
      <c r="C204" s="70">
        <f>SUM(C205:C206)</f>
        <v>144</v>
      </c>
      <c r="D204" s="97"/>
    </row>
    <row r="205" spans="1:4" ht="51.75" customHeight="1">
      <c r="A205" s="68" t="s">
        <v>57</v>
      </c>
      <c r="B205" s="672" t="s">
        <v>886</v>
      </c>
      <c r="C205" s="251">
        <v>93</v>
      </c>
      <c r="D205" s="252"/>
    </row>
    <row r="206" spans="1:4" ht="66" customHeight="1">
      <c r="A206" s="68" t="s">
        <v>57</v>
      </c>
      <c r="B206" s="664" t="s">
        <v>887</v>
      </c>
      <c r="C206" s="663">
        <v>51</v>
      </c>
      <c r="D206" s="97"/>
    </row>
    <row r="207" spans="1:4" ht="62.25" customHeight="1">
      <c r="A207" s="73" t="s">
        <v>41</v>
      </c>
      <c r="B207" s="673" t="s">
        <v>194</v>
      </c>
      <c r="C207" s="74">
        <f>+C5-C6</f>
        <v>6073</v>
      </c>
      <c r="D207" s="370" t="s">
        <v>271</v>
      </c>
    </row>
    <row r="208" spans="1:4">
      <c r="A208" s="883"/>
      <c r="B208" s="884"/>
      <c r="C208" s="885"/>
      <c r="D208" s="886"/>
    </row>
    <row r="209" spans="1:4">
      <c r="A209" s="1157" t="s">
        <v>1705</v>
      </c>
      <c r="B209" s="1158"/>
      <c r="C209" s="1158"/>
      <c r="D209" s="886"/>
    </row>
    <row r="210" spans="1:4" ht="85.5" customHeight="1">
      <c r="A210" s="1155" t="s">
        <v>1706</v>
      </c>
      <c r="B210" s="1156"/>
      <c r="C210" s="1156"/>
    </row>
  </sheetData>
  <autoFilter ref="A4:D207"/>
  <mergeCells count="5">
    <mergeCell ref="A1:D1"/>
    <mergeCell ref="A2:D2"/>
    <mergeCell ref="B3:D3"/>
    <mergeCell ref="A210:C210"/>
    <mergeCell ref="A209:C209"/>
  </mergeCells>
  <pageMargins left="0.78740157480314965" right="0.15748031496062992" top="0.51181102362204722" bottom="0.31496062992125984" header="0.39370078740157483" footer="0.31496062992125984"/>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85"/>
  <sheetViews>
    <sheetView zoomScale="90" zoomScaleNormal="90" workbookViewId="0">
      <pane xSplit="2" ySplit="5" topLeftCell="C6" activePane="bottomRight" state="frozen"/>
      <selection activeCell="B22" sqref="B22"/>
      <selection pane="topRight" activeCell="B22" sqref="B22"/>
      <selection pane="bottomLeft" activeCell="B22" sqref="B22"/>
      <selection pane="bottomRight" activeCell="N14" sqref="N14"/>
    </sheetView>
  </sheetViews>
  <sheetFormatPr defaultRowHeight="15.75"/>
  <cols>
    <col min="1" max="1" width="4.875" customWidth="1"/>
    <col min="2" max="2" width="21.875" customWidth="1"/>
    <col min="3" max="3" width="11.625" customWidth="1"/>
    <col min="4" max="4" width="11.125" customWidth="1"/>
    <col min="5" max="5" width="14.625" customWidth="1"/>
    <col min="6" max="6" width="30.25" customWidth="1"/>
    <col min="7" max="7" width="22.75" customWidth="1"/>
    <col min="8" max="8" width="9.5" customWidth="1"/>
    <col min="9" max="9" width="9.25" customWidth="1"/>
    <col min="10" max="10" width="8.625" customWidth="1"/>
    <col min="11" max="11" width="8.5" customWidth="1"/>
    <col min="12" max="12" width="9.875" bestFit="1" customWidth="1"/>
    <col min="13" max="13" width="9.875" customWidth="1"/>
    <col min="14" max="14" width="9.125" customWidth="1"/>
    <col min="15" max="15" width="7.875" customWidth="1"/>
    <col min="257" max="257" width="3.75" customWidth="1"/>
    <col min="258" max="258" width="21.875" customWidth="1"/>
    <col min="259" max="259" width="11.625" customWidth="1"/>
    <col min="260" max="260" width="11.125" customWidth="1"/>
    <col min="261" max="261" width="14.625" customWidth="1"/>
    <col min="262" max="262" width="34" customWidth="1"/>
    <col min="263" max="263" width="23.25" customWidth="1"/>
    <col min="264" max="264" width="9.5" customWidth="1"/>
    <col min="265" max="265" width="9.25" customWidth="1"/>
    <col min="266" max="266" width="8.625" customWidth="1"/>
    <col min="267" max="267" width="8.5" customWidth="1"/>
    <col min="268" max="268" width="9.875" bestFit="1" customWidth="1"/>
    <col min="269" max="269" width="9.875" customWidth="1"/>
    <col min="270" max="270" width="9.125" customWidth="1"/>
    <col min="271" max="271" width="19.25" customWidth="1"/>
    <col min="513" max="513" width="3.75" customWidth="1"/>
    <col min="514" max="514" width="21.875" customWidth="1"/>
    <col min="515" max="515" width="11.625" customWidth="1"/>
    <col min="516" max="516" width="11.125" customWidth="1"/>
    <col min="517" max="517" width="14.625" customWidth="1"/>
    <col min="518" max="518" width="34" customWidth="1"/>
    <col min="519" max="519" width="23.25" customWidth="1"/>
    <col min="520" max="520" width="9.5" customWidth="1"/>
    <col min="521" max="521" width="9.25" customWidth="1"/>
    <col min="522" max="522" width="8.625" customWidth="1"/>
    <col min="523" max="523" width="8.5" customWidth="1"/>
    <col min="524" max="524" width="9.875" bestFit="1" customWidth="1"/>
    <col min="525" max="525" width="9.875" customWidth="1"/>
    <col min="526" max="526" width="9.125" customWidth="1"/>
    <col min="527" max="527" width="19.25" customWidth="1"/>
    <col min="769" max="769" width="3.75" customWidth="1"/>
    <col min="770" max="770" width="21.875" customWidth="1"/>
    <col min="771" max="771" width="11.625" customWidth="1"/>
    <col min="772" max="772" width="11.125" customWidth="1"/>
    <col min="773" max="773" width="14.625" customWidth="1"/>
    <col min="774" max="774" width="34" customWidth="1"/>
    <col min="775" max="775" width="23.25" customWidth="1"/>
    <col min="776" max="776" width="9.5" customWidth="1"/>
    <col min="777" max="777" width="9.25" customWidth="1"/>
    <col min="778" max="778" width="8.625" customWidth="1"/>
    <col min="779" max="779" width="8.5" customWidth="1"/>
    <col min="780" max="780" width="9.875" bestFit="1" customWidth="1"/>
    <col min="781" max="781" width="9.875" customWidth="1"/>
    <col min="782" max="782" width="9.125" customWidth="1"/>
    <col min="783" max="783" width="19.25" customWidth="1"/>
    <col min="1025" max="1025" width="3.75" customWidth="1"/>
    <col min="1026" max="1026" width="21.875" customWidth="1"/>
    <col min="1027" max="1027" width="11.625" customWidth="1"/>
    <col min="1028" max="1028" width="11.125" customWidth="1"/>
    <col min="1029" max="1029" width="14.625" customWidth="1"/>
    <col min="1030" max="1030" width="34" customWidth="1"/>
    <col min="1031" max="1031" width="23.25" customWidth="1"/>
    <col min="1032" max="1032" width="9.5" customWidth="1"/>
    <col min="1033" max="1033" width="9.25" customWidth="1"/>
    <col min="1034" max="1034" width="8.625" customWidth="1"/>
    <col min="1035" max="1035" width="8.5" customWidth="1"/>
    <col min="1036" max="1036" width="9.875" bestFit="1" customWidth="1"/>
    <col min="1037" max="1037" width="9.875" customWidth="1"/>
    <col min="1038" max="1038" width="9.125" customWidth="1"/>
    <col min="1039" max="1039" width="19.25" customWidth="1"/>
    <col min="1281" max="1281" width="3.75" customWidth="1"/>
    <col min="1282" max="1282" width="21.875" customWidth="1"/>
    <col min="1283" max="1283" width="11.625" customWidth="1"/>
    <col min="1284" max="1284" width="11.125" customWidth="1"/>
    <col min="1285" max="1285" width="14.625" customWidth="1"/>
    <col min="1286" max="1286" width="34" customWidth="1"/>
    <col min="1287" max="1287" width="23.25" customWidth="1"/>
    <col min="1288" max="1288" width="9.5" customWidth="1"/>
    <col min="1289" max="1289" width="9.25" customWidth="1"/>
    <col min="1290" max="1290" width="8.625" customWidth="1"/>
    <col min="1291" max="1291" width="8.5" customWidth="1"/>
    <col min="1292" max="1292" width="9.875" bestFit="1" customWidth="1"/>
    <col min="1293" max="1293" width="9.875" customWidth="1"/>
    <col min="1294" max="1294" width="9.125" customWidth="1"/>
    <col min="1295" max="1295" width="19.25" customWidth="1"/>
    <col min="1537" max="1537" width="3.75" customWidth="1"/>
    <col min="1538" max="1538" width="21.875" customWidth="1"/>
    <col min="1539" max="1539" width="11.625" customWidth="1"/>
    <col min="1540" max="1540" width="11.125" customWidth="1"/>
    <col min="1541" max="1541" width="14.625" customWidth="1"/>
    <col min="1542" max="1542" width="34" customWidth="1"/>
    <col min="1543" max="1543" width="23.25" customWidth="1"/>
    <col min="1544" max="1544" width="9.5" customWidth="1"/>
    <col min="1545" max="1545" width="9.25" customWidth="1"/>
    <col min="1546" max="1546" width="8.625" customWidth="1"/>
    <col min="1547" max="1547" width="8.5" customWidth="1"/>
    <col min="1548" max="1548" width="9.875" bestFit="1" customWidth="1"/>
    <col min="1549" max="1549" width="9.875" customWidth="1"/>
    <col min="1550" max="1550" width="9.125" customWidth="1"/>
    <col min="1551" max="1551" width="19.25" customWidth="1"/>
    <col min="1793" max="1793" width="3.75" customWidth="1"/>
    <col min="1794" max="1794" width="21.875" customWidth="1"/>
    <col min="1795" max="1795" width="11.625" customWidth="1"/>
    <col min="1796" max="1796" width="11.125" customWidth="1"/>
    <col min="1797" max="1797" width="14.625" customWidth="1"/>
    <col min="1798" max="1798" width="34" customWidth="1"/>
    <col min="1799" max="1799" width="23.25" customWidth="1"/>
    <col min="1800" max="1800" width="9.5" customWidth="1"/>
    <col min="1801" max="1801" width="9.25" customWidth="1"/>
    <col min="1802" max="1802" width="8.625" customWidth="1"/>
    <col min="1803" max="1803" width="8.5" customWidth="1"/>
    <col min="1804" max="1804" width="9.875" bestFit="1" customWidth="1"/>
    <col min="1805" max="1805" width="9.875" customWidth="1"/>
    <col min="1806" max="1806" width="9.125" customWidth="1"/>
    <col min="1807" max="1807" width="19.25" customWidth="1"/>
    <col min="2049" max="2049" width="3.75" customWidth="1"/>
    <col min="2050" max="2050" width="21.875" customWidth="1"/>
    <col min="2051" max="2051" width="11.625" customWidth="1"/>
    <col min="2052" max="2052" width="11.125" customWidth="1"/>
    <col min="2053" max="2053" width="14.625" customWidth="1"/>
    <col min="2054" max="2054" width="34" customWidth="1"/>
    <col min="2055" max="2055" width="23.25" customWidth="1"/>
    <col min="2056" max="2056" width="9.5" customWidth="1"/>
    <col min="2057" max="2057" width="9.25" customWidth="1"/>
    <col min="2058" max="2058" width="8.625" customWidth="1"/>
    <col min="2059" max="2059" width="8.5" customWidth="1"/>
    <col min="2060" max="2060" width="9.875" bestFit="1" customWidth="1"/>
    <col min="2061" max="2061" width="9.875" customWidth="1"/>
    <col min="2062" max="2062" width="9.125" customWidth="1"/>
    <col min="2063" max="2063" width="19.25" customWidth="1"/>
    <col min="2305" max="2305" width="3.75" customWidth="1"/>
    <col min="2306" max="2306" width="21.875" customWidth="1"/>
    <col min="2307" max="2307" width="11.625" customWidth="1"/>
    <col min="2308" max="2308" width="11.125" customWidth="1"/>
    <col min="2309" max="2309" width="14.625" customWidth="1"/>
    <col min="2310" max="2310" width="34" customWidth="1"/>
    <col min="2311" max="2311" width="23.25" customWidth="1"/>
    <col min="2312" max="2312" width="9.5" customWidth="1"/>
    <col min="2313" max="2313" width="9.25" customWidth="1"/>
    <col min="2314" max="2314" width="8.625" customWidth="1"/>
    <col min="2315" max="2315" width="8.5" customWidth="1"/>
    <col min="2316" max="2316" width="9.875" bestFit="1" customWidth="1"/>
    <col min="2317" max="2317" width="9.875" customWidth="1"/>
    <col min="2318" max="2318" width="9.125" customWidth="1"/>
    <col min="2319" max="2319" width="19.25" customWidth="1"/>
    <col min="2561" max="2561" width="3.75" customWidth="1"/>
    <col min="2562" max="2562" width="21.875" customWidth="1"/>
    <col min="2563" max="2563" width="11.625" customWidth="1"/>
    <col min="2564" max="2564" width="11.125" customWidth="1"/>
    <col min="2565" max="2565" width="14.625" customWidth="1"/>
    <col min="2566" max="2566" width="34" customWidth="1"/>
    <col min="2567" max="2567" width="23.25" customWidth="1"/>
    <col min="2568" max="2568" width="9.5" customWidth="1"/>
    <col min="2569" max="2569" width="9.25" customWidth="1"/>
    <col min="2570" max="2570" width="8.625" customWidth="1"/>
    <col min="2571" max="2571" width="8.5" customWidth="1"/>
    <col min="2572" max="2572" width="9.875" bestFit="1" customWidth="1"/>
    <col min="2573" max="2573" width="9.875" customWidth="1"/>
    <col min="2574" max="2574" width="9.125" customWidth="1"/>
    <col min="2575" max="2575" width="19.25" customWidth="1"/>
    <col min="2817" max="2817" width="3.75" customWidth="1"/>
    <col min="2818" max="2818" width="21.875" customWidth="1"/>
    <col min="2819" max="2819" width="11.625" customWidth="1"/>
    <col min="2820" max="2820" width="11.125" customWidth="1"/>
    <col min="2821" max="2821" width="14.625" customWidth="1"/>
    <col min="2822" max="2822" width="34" customWidth="1"/>
    <col min="2823" max="2823" width="23.25" customWidth="1"/>
    <col min="2824" max="2824" width="9.5" customWidth="1"/>
    <col min="2825" max="2825" width="9.25" customWidth="1"/>
    <col min="2826" max="2826" width="8.625" customWidth="1"/>
    <col min="2827" max="2827" width="8.5" customWidth="1"/>
    <col min="2828" max="2828" width="9.875" bestFit="1" customWidth="1"/>
    <col min="2829" max="2829" width="9.875" customWidth="1"/>
    <col min="2830" max="2830" width="9.125" customWidth="1"/>
    <col min="2831" max="2831" width="19.25" customWidth="1"/>
    <col min="3073" max="3073" width="3.75" customWidth="1"/>
    <col min="3074" max="3074" width="21.875" customWidth="1"/>
    <col min="3075" max="3075" width="11.625" customWidth="1"/>
    <col min="3076" max="3076" width="11.125" customWidth="1"/>
    <col min="3077" max="3077" width="14.625" customWidth="1"/>
    <col min="3078" max="3078" width="34" customWidth="1"/>
    <col min="3079" max="3079" width="23.25" customWidth="1"/>
    <col min="3080" max="3080" width="9.5" customWidth="1"/>
    <col min="3081" max="3081" width="9.25" customWidth="1"/>
    <col min="3082" max="3082" width="8.625" customWidth="1"/>
    <col min="3083" max="3083" width="8.5" customWidth="1"/>
    <col min="3084" max="3084" width="9.875" bestFit="1" customWidth="1"/>
    <col min="3085" max="3085" width="9.875" customWidth="1"/>
    <col min="3086" max="3086" width="9.125" customWidth="1"/>
    <col min="3087" max="3087" width="19.25" customWidth="1"/>
    <col min="3329" max="3329" width="3.75" customWidth="1"/>
    <col min="3330" max="3330" width="21.875" customWidth="1"/>
    <col min="3331" max="3331" width="11.625" customWidth="1"/>
    <col min="3332" max="3332" width="11.125" customWidth="1"/>
    <col min="3333" max="3333" width="14.625" customWidth="1"/>
    <col min="3334" max="3334" width="34" customWidth="1"/>
    <col min="3335" max="3335" width="23.25" customWidth="1"/>
    <col min="3336" max="3336" width="9.5" customWidth="1"/>
    <col min="3337" max="3337" width="9.25" customWidth="1"/>
    <col min="3338" max="3338" width="8.625" customWidth="1"/>
    <col min="3339" max="3339" width="8.5" customWidth="1"/>
    <col min="3340" max="3340" width="9.875" bestFit="1" customWidth="1"/>
    <col min="3341" max="3341" width="9.875" customWidth="1"/>
    <col min="3342" max="3342" width="9.125" customWidth="1"/>
    <col min="3343" max="3343" width="19.25" customWidth="1"/>
    <col min="3585" max="3585" width="3.75" customWidth="1"/>
    <col min="3586" max="3586" width="21.875" customWidth="1"/>
    <col min="3587" max="3587" width="11.625" customWidth="1"/>
    <col min="3588" max="3588" width="11.125" customWidth="1"/>
    <col min="3589" max="3589" width="14.625" customWidth="1"/>
    <col min="3590" max="3590" width="34" customWidth="1"/>
    <col min="3591" max="3591" width="23.25" customWidth="1"/>
    <col min="3592" max="3592" width="9.5" customWidth="1"/>
    <col min="3593" max="3593" width="9.25" customWidth="1"/>
    <col min="3594" max="3594" width="8.625" customWidth="1"/>
    <col min="3595" max="3595" width="8.5" customWidth="1"/>
    <col min="3596" max="3596" width="9.875" bestFit="1" customWidth="1"/>
    <col min="3597" max="3597" width="9.875" customWidth="1"/>
    <col min="3598" max="3598" width="9.125" customWidth="1"/>
    <col min="3599" max="3599" width="19.25" customWidth="1"/>
    <col min="3841" max="3841" width="3.75" customWidth="1"/>
    <col min="3842" max="3842" width="21.875" customWidth="1"/>
    <col min="3843" max="3843" width="11.625" customWidth="1"/>
    <col min="3844" max="3844" width="11.125" customWidth="1"/>
    <col min="3845" max="3845" width="14.625" customWidth="1"/>
    <col min="3846" max="3846" width="34" customWidth="1"/>
    <col min="3847" max="3847" width="23.25" customWidth="1"/>
    <col min="3848" max="3848" width="9.5" customWidth="1"/>
    <col min="3849" max="3849" width="9.25" customWidth="1"/>
    <col min="3850" max="3850" width="8.625" customWidth="1"/>
    <col min="3851" max="3851" width="8.5" customWidth="1"/>
    <col min="3852" max="3852" width="9.875" bestFit="1" customWidth="1"/>
    <col min="3853" max="3853" width="9.875" customWidth="1"/>
    <col min="3854" max="3854" width="9.125" customWidth="1"/>
    <col min="3855" max="3855" width="19.25" customWidth="1"/>
    <col min="4097" max="4097" width="3.75" customWidth="1"/>
    <col min="4098" max="4098" width="21.875" customWidth="1"/>
    <col min="4099" max="4099" width="11.625" customWidth="1"/>
    <col min="4100" max="4100" width="11.125" customWidth="1"/>
    <col min="4101" max="4101" width="14.625" customWidth="1"/>
    <col min="4102" max="4102" width="34" customWidth="1"/>
    <col min="4103" max="4103" width="23.25" customWidth="1"/>
    <col min="4104" max="4104" width="9.5" customWidth="1"/>
    <col min="4105" max="4105" width="9.25" customWidth="1"/>
    <col min="4106" max="4106" width="8.625" customWidth="1"/>
    <col min="4107" max="4107" width="8.5" customWidth="1"/>
    <col min="4108" max="4108" width="9.875" bestFit="1" customWidth="1"/>
    <col min="4109" max="4109" width="9.875" customWidth="1"/>
    <col min="4110" max="4110" width="9.125" customWidth="1"/>
    <col min="4111" max="4111" width="19.25" customWidth="1"/>
    <col min="4353" max="4353" width="3.75" customWidth="1"/>
    <col min="4354" max="4354" width="21.875" customWidth="1"/>
    <col min="4355" max="4355" width="11.625" customWidth="1"/>
    <col min="4356" max="4356" width="11.125" customWidth="1"/>
    <col min="4357" max="4357" width="14.625" customWidth="1"/>
    <col min="4358" max="4358" width="34" customWidth="1"/>
    <col min="4359" max="4359" width="23.25" customWidth="1"/>
    <col min="4360" max="4360" width="9.5" customWidth="1"/>
    <col min="4361" max="4361" width="9.25" customWidth="1"/>
    <col min="4362" max="4362" width="8.625" customWidth="1"/>
    <col min="4363" max="4363" width="8.5" customWidth="1"/>
    <col min="4364" max="4364" width="9.875" bestFit="1" customWidth="1"/>
    <col min="4365" max="4365" width="9.875" customWidth="1"/>
    <col min="4366" max="4366" width="9.125" customWidth="1"/>
    <col min="4367" max="4367" width="19.25" customWidth="1"/>
    <col min="4609" max="4609" width="3.75" customWidth="1"/>
    <col min="4610" max="4610" width="21.875" customWidth="1"/>
    <col min="4611" max="4611" width="11.625" customWidth="1"/>
    <col min="4612" max="4612" width="11.125" customWidth="1"/>
    <col min="4613" max="4613" width="14.625" customWidth="1"/>
    <col min="4614" max="4614" width="34" customWidth="1"/>
    <col min="4615" max="4615" width="23.25" customWidth="1"/>
    <col min="4616" max="4616" width="9.5" customWidth="1"/>
    <col min="4617" max="4617" width="9.25" customWidth="1"/>
    <col min="4618" max="4618" width="8.625" customWidth="1"/>
    <col min="4619" max="4619" width="8.5" customWidth="1"/>
    <col min="4620" max="4620" width="9.875" bestFit="1" customWidth="1"/>
    <col min="4621" max="4621" width="9.875" customWidth="1"/>
    <col min="4622" max="4622" width="9.125" customWidth="1"/>
    <col min="4623" max="4623" width="19.25" customWidth="1"/>
    <col min="4865" max="4865" width="3.75" customWidth="1"/>
    <col min="4866" max="4866" width="21.875" customWidth="1"/>
    <col min="4867" max="4867" width="11.625" customWidth="1"/>
    <col min="4868" max="4868" width="11.125" customWidth="1"/>
    <col min="4869" max="4869" width="14.625" customWidth="1"/>
    <col min="4870" max="4870" width="34" customWidth="1"/>
    <col min="4871" max="4871" width="23.25" customWidth="1"/>
    <col min="4872" max="4872" width="9.5" customWidth="1"/>
    <col min="4873" max="4873" width="9.25" customWidth="1"/>
    <col min="4874" max="4874" width="8.625" customWidth="1"/>
    <col min="4875" max="4875" width="8.5" customWidth="1"/>
    <col min="4876" max="4876" width="9.875" bestFit="1" customWidth="1"/>
    <col min="4877" max="4877" width="9.875" customWidth="1"/>
    <col min="4878" max="4878" width="9.125" customWidth="1"/>
    <col min="4879" max="4879" width="19.25" customWidth="1"/>
    <col min="5121" max="5121" width="3.75" customWidth="1"/>
    <col min="5122" max="5122" width="21.875" customWidth="1"/>
    <col min="5123" max="5123" width="11.625" customWidth="1"/>
    <col min="5124" max="5124" width="11.125" customWidth="1"/>
    <col min="5125" max="5125" width="14.625" customWidth="1"/>
    <col min="5126" max="5126" width="34" customWidth="1"/>
    <col min="5127" max="5127" width="23.25" customWidth="1"/>
    <col min="5128" max="5128" width="9.5" customWidth="1"/>
    <col min="5129" max="5129" width="9.25" customWidth="1"/>
    <col min="5130" max="5130" width="8.625" customWidth="1"/>
    <col min="5131" max="5131" width="8.5" customWidth="1"/>
    <col min="5132" max="5132" width="9.875" bestFit="1" customWidth="1"/>
    <col min="5133" max="5133" width="9.875" customWidth="1"/>
    <col min="5134" max="5134" width="9.125" customWidth="1"/>
    <col min="5135" max="5135" width="19.25" customWidth="1"/>
    <col min="5377" max="5377" width="3.75" customWidth="1"/>
    <col min="5378" max="5378" width="21.875" customWidth="1"/>
    <col min="5379" max="5379" width="11.625" customWidth="1"/>
    <col min="5380" max="5380" width="11.125" customWidth="1"/>
    <col min="5381" max="5381" width="14.625" customWidth="1"/>
    <col min="5382" max="5382" width="34" customWidth="1"/>
    <col min="5383" max="5383" width="23.25" customWidth="1"/>
    <col min="5384" max="5384" width="9.5" customWidth="1"/>
    <col min="5385" max="5385" width="9.25" customWidth="1"/>
    <col min="5386" max="5386" width="8.625" customWidth="1"/>
    <col min="5387" max="5387" width="8.5" customWidth="1"/>
    <col min="5388" max="5388" width="9.875" bestFit="1" customWidth="1"/>
    <col min="5389" max="5389" width="9.875" customWidth="1"/>
    <col min="5390" max="5390" width="9.125" customWidth="1"/>
    <col min="5391" max="5391" width="19.25" customWidth="1"/>
    <col min="5633" max="5633" width="3.75" customWidth="1"/>
    <col min="5634" max="5634" width="21.875" customWidth="1"/>
    <col min="5635" max="5635" width="11.625" customWidth="1"/>
    <col min="5636" max="5636" width="11.125" customWidth="1"/>
    <col min="5637" max="5637" width="14.625" customWidth="1"/>
    <col min="5638" max="5638" width="34" customWidth="1"/>
    <col min="5639" max="5639" width="23.25" customWidth="1"/>
    <col min="5640" max="5640" width="9.5" customWidth="1"/>
    <col min="5641" max="5641" width="9.25" customWidth="1"/>
    <col min="5642" max="5642" width="8.625" customWidth="1"/>
    <col min="5643" max="5643" width="8.5" customWidth="1"/>
    <col min="5644" max="5644" width="9.875" bestFit="1" customWidth="1"/>
    <col min="5645" max="5645" width="9.875" customWidth="1"/>
    <col min="5646" max="5646" width="9.125" customWidth="1"/>
    <col min="5647" max="5647" width="19.25" customWidth="1"/>
    <col min="5889" max="5889" width="3.75" customWidth="1"/>
    <col min="5890" max="5890" width="21.875" customWidth="1"/>
    <col min="5891" max="5891" width="11.625" customWidth="1"/>
    <col min="5892" max="5892" width="11.125" customWidth="1"/>
    <col min="5893" max="5893" width="14.625" customWidth="1"/>
    <col min="5894" max="5894" width="34" customWidth="1"/>
    <col min="5895" max="5895" width="23.25" customWidth="1"/>
    <col min="5896" max="5896" width="9.5" customWidth="1"/>
    <col min="5897" max="5897" width="9.25" customWidth="1"/>
    <col min="5898" max="5898" width="8.625" customWidth="1"/>
    <col min="5899" max="5899" width="8.5" customWidth="1"/>
    <col min="5900" max="5900" width="9.875" bestFit="1" customWidth="1"/>
    <col min="5901" max="5901" width="9.875" customWidth="1"/>
    <col min="5902" max="5902" width="9.125" customWidth="1"/>
    <col min="5903" max="5903" width="19.25" customWidth="1"/>
    <col min="6145" max="6145" width="3.75" customWidth="1"/>
    <col min="6146" max="6146" width="21.875" customWidth="1"/>
    <col min="6147" max="6147" width="11.625" customWidth="1"/>
    <col min="6148" max="6148" width="11.125" customWidth="1"/>
    <col min="6149" max="6149" width="14.625" customWidth="1"/>
    <col min="6150" max="6150" width="34" customWidth="1"/>
    <col min="6151" max="6151" width="23.25" customWidth="1"/>
    <col min="6152" max="6152" width="9.5" customWidth="1"/>
    <col min="6153" max="6153" width="9.25" customWidth="1"/>
    <col min="6154" max="6154" width="8.625" customWidth="1"/>
    <col min="6155" max="6155" width="8.5" customWidth="1"/>
    <col min="6156" max="6156" width="9.875" bestFit="1" customWidth="1"/>
    <col min="6157" max="6157" width="9.875" customWidth="1"/>
    <col min="6158" max="6158" width="9.125" customWidth="1"/>
    <col min="6159" max="6159" width="19.25" customWidth="1"/>
    <col min="6401" max="6401" width="3.75" customWidth="1"/>
    <col min="6402" max="6402" width="21.875" customWidth="1"/>
    <col min="6403" max="6403" width="11.625" customWidth="1"/>
    <col min="6404" max="6404" width="11.125" customWidth="1"/>
    <col min="6405" max="6405" width="14.625" customWidth="1"/>
    <col min="6406" max="6406" width="34" customWidth="1"/>
    <col min="6407" max="6407" width="23.25" customWidth="1"/>
    <col min="6408" max="6408" width="9.5" customWidth="1"/>
    <col min="6409" max="6409" width="9.25" customWidth="1"/>
    <col min="6410" max="6410" width="8.625" customWidth="1"/>
    <col min="6411" max="6411" width="8.5" customWidth="1"/>
    <col min="6412" max="6412" width="9.875" bestFit="1" customWidth="1"/>
    <col min="6413" max="6413" width="9.875" customWidth="1"/>
    <col min="6414" max="6414" width="9.125" customWidth="1"/>
    <col min="6415" max="6415" width="19.25" customWidth="1"/>
    <col min="6657" max="6657" width="3.75" customWidth="1"/>
    <col min="6658" max="6658" width="21.875" customWidth="1"/>
    <col min="6659" max="6659" width="11.625" customWidth="1"/>
    <col min="6660" max="6660" width="11.125" customWidth="1"/>
    <col min="6661" max="6661" width="14.625" customWidth="1"/>
    <col min="6662" max="6662" width="34" customWidth="1"/>
    <col min="6663" max="6663" width="23.25" customWidth="1"/>
    <col min="6664" max="6664" width="9.5" customWidth="1"/>
    <col min="6665" max="6665" width="9.25" customWidth="1"/>
    <col min="6666" max="6666" width="8.625" customWidth="1"/>
    <col min="6667" max="6667" width="8.5" customWidth="1"/>
    <col min="6668" max="6668" width="9.875" bestFit="1" customWidth="1"/>
    <col min="6669" max="6669" width="9.875" customWidth="1"/>
    <col min="6670" max="6670" width="9.125" customWidth="1"/>
    <col min="6671" max="6671" width="19.25" customWidth="1"/>
    <col min="6913" max="6913" width="3.75" customWidth="1"/>
    <col min="6914" max="6914" width="21.875" customWidth="1"/>
    <col min="6915" max="6915" width="11.625" customWidth="1"/>
    <col min="6916" max="6916" width="11.125" customWidth="1"/>
    <col min="6917" max="6917" width="14.625" customWidth="1"/>
    <col min="6918" max="6918" width="34" customWidth="1"/>
    <col min="6919" max="6919" width="23.25" customWidth="1"/>
    <col min="6920" max="6920" width="9.5" customWidth="1"/>
    <col min="6921" max="6921" width="9.25" customWidth="1"/>
    <col min="6922" max="6922" width="8.625" customWidth="1"/>
    <col min="6923" max="6923" width="8.5" customWidth="1"/>
    <col min="6924" max="6924" width="9.875" bestFit="1" customWidth="1"/>
    <col min="6925" max="6925" width="9.875" customWidth="1"/>
    <col min="6926" max="6926" width="9.125" customWidth="1"/>
    <col min="6927" max="6927" width="19.25" customWidth="1"/>
    <col min="7169" max="7169" width="3.75" customWidth="1"/>
    <col min="7170" max="7170" width="21.875" customWidth="1"/>
    <col min="7171" max="7171" width="11.625" customWidth="1"/>
    <col min="7172" max="7172" width="11.125" customWidth="1"/>
    <col min="7173" max="7173" width="14.625" customWidth="1"/>
    <col min="7174" max="7174" width="34" customWidth="1"/>
    <col min="7175" max="7175" width="23.25" customWidth="1"/>
    <col min="7176" max="7176" width="9.5" customWidth="1"/>
    <col min="7177" max="7177" width="9.25" customWidth="1"/>
    <col min="7178" max="7178" width="8.625" customWidth="1"/>
    <col min="7179" max="7179" width="8.5" customWidth="1"/>
    <col min="7180" max="7180" width="9.875" bestFit="1" customWidth="1"/>
    <col min="7181" max="7181" width="9.875" customWidth="1"/>
    <col min="7182" max="7182" width="9.125" customWidth="1"/>
    <col min="7183" max="7183" width="19.25" customWidth="1"/>
    <col min="7425" max="7425" width="3.75" customWidth="1"/>
    <col min="7426" max="7426" width="21.875" customWidth="1"/>
    <col min="7427" max="7427" width="11.625" customWidth="1"/>
    <col min="7428" max="7428" width="11.125" customWidth="1"/>
    <col min="7429" max="7429" width="14.625" customWidth="1"/>
    <col min="7430" max="7430" width="34" customWidth="1"/>
    <col min="7431" max="7431" width="23.25" customWidth="1"/>
    <col min="7432" max="7432" width="9.5" customWidth="1"/>
    <col min="7433" max="7433" width="9.25" customWidth="1"/>
    <col min="7434" max="7434" width="8.625" customWidth="1"/>
    <col min="7435" max="7435" width="8.5" customWidth="1"/>
    <col min="7436" max="7436" width="9.875" bestFit="1" customWidth="1"/>
    <col min="7437" max="7437" width="9.875" customWidth="1"/>
    <col min="7438" max="7438" width="9.125" customWidth="1"/>
    <col min="7439" max="7439" width="19.25" customWidth="1"/>
    <col min="7681" max="7681" width="3.75" customWidth="1"/>
    <col min="7682" max="7682" width="21.875" customWidth="1"/>
    <col min="7683" max="7683" width="11.625" customWidth="1"/>
    <col min="7684" max="7684" width="11.125" customWidth="1"/>
    <col min="7685" max="7685" width="14.625" customWidth="1"/>
    <col min="7686" max="7686" width="34" customWidth="1"/>
    <col min="7687" max="7687" width="23.25" customWidth="1"/>
    <col min="7688" max="7688" width="9.5" customWidth="1"/>
    <col min="7689" max="7689" width="9.25" customWidth="1"/>
    <col min="7690" max="7690" width="8.625" customWidth="1"/>
    <col min="7691" max="7691" width="8.5" customWidth="1"/>
    <col min="7692" max="7692" width="9.875" bestFit="1" customWidth="1"/>
    <col min="7693" max="7693" width="9.875" customWidth="1"/>
    <col min="7694" max="7694" width="9.125" customWidth="1"/>
    <col min="7695" max="7695" width="19.25" customWidth="1"/>
    <col min="7937" max="7937" width="3.75" customWidth="1"/>
    <col min="7938" max="7938" width="21.875" customWidth="1"/>
    <col min="7939" max="7939" width="11.625" customWidth="1"/>
    <col min="7940" max="7940" width="11.125" customWidth="1"/>
    <col min="7941" max="7941" width="14.625" customWidth="1"/>
    <col min="7942" max="7942" width="34" customWidth="1"/>
    <col min="7943" max="7943" width="23.25" customWidth="1"/>
    <col min="7944" max="7944" width="9.5" customWidth="1"/>
    <col min="7945" max="7945" width="9.25" customWidth="1"/>
    <col min="7946" max="7946" width="8.625" customWidth="1"/>
    <col min="7947" max="7947" width="8.5" customWidth="1"/>
    <col min="7948" max="7948" width="9.875" bestFit="1" customWidth="1"/>
    <col min="7949" max="7949" width="9.875" customWidth="1"/>
    <col min="7950" max="7950" width="9.125" customWidth="1"/>
    <col min="7951" max="7951" width="19.25" customWidth="1"/>
    <col min="8193" max="8193" width="3.75" customWidth="1"/>
    <col min="8194" max="8194" width="21.875" customWidth="1"/>
    <col min="8195" max="8195" width="11.625" customWidth="1"/>
    <col min="8196" max="8196" width="11.125" customWidth="1"/>
    <col min="8197" max="8197" width="14.625" customWidth="1"/>
    <col min="8198" max="8198" width="34" customWidth="1"/>
    <col min="8199" max="8199" width="23.25" customWidth="1"/>
    <col min="8200" max="8200" width="9.5" customWidth="1"/>
    <col min="8201" max="8201" width="9.25" customWidth="1"/>
    <col min="8202" max="8202" width="8.625" customWidth="1"/>
    <col min="8203" max="8203" width="8.5" customWidth="1"/>
    <col min="8204" max="8204" width="9.875" bestFit="1" customWidth="1"/>
    <col min="8205" max="8205" width="9.875" customWidth="1"/>
    <col min="8206" max="8206" width="9.125" customWidth="1"/>
    <col min="8207" max="8207" width="19.25" customWidth="1"/>
    <col min="8449" max="8449" width="3.75" customWidth="1"/>
    <col min="8450" max="8450" width="21.875" customWidth="1"/>
    <col min="8451" max="8451" width="11.625" customWidth="1"/>
    <col min="8452" max="8452" width="11.125" customWidth="1"/>
    <col min="8453" max="8453" width="14.625" customWidth="1"/>
    <col min="8454" max="8454" width="34" customWidth="1"/>
    <col min="8455" max="8455" width="23.25" customWidth="1"/>
    <col min="8456" max="8456" width="9.5" customWidth="1"/>
    <col min="8457" max="8457" width="9.25" customWidth="1"/>
    <col min="8458" max="8458" width="8.625" customWidth="1"/>
    <col min="8459" max="8459" width="8.5" customWidth="1"/>
    <col min="8460" max="8460" width="9.875" bestFit="1" customWidth="1"/>
    <col min="8461" max="8461" width="9.875" customWidth="1"/>
    <col min="8462" max="8462" width="9.125" customWidth="1"/>
    <col min="8463" max="8463" width="19.25" customWidth="1"/>
    <col min="8705" max="8705" width="3.75" customWidth="1"/>
    <col min="8706" max="8706" width="21.875" customWidth="1"/>
    <col min="8707" max="8707" width="11.625" customWidth="1"/>
    <col min="8708" max="8708" width="11.125" customWidth="1"/>
    <col min="8709" max="8709" width="14.625" customWidth="1"/>
    <col min="8710" max="8710" width="34" customWidth="1"/>
    <col min="8711" max="8711" width="23.25" customWidth="1"/>
    <col min="8712" max="8712" width="9.5" customWidth="1"/>
    <col min="8713" max="8713" width="9.25" customWidth="1"/>
    <col min="8714" max="8714" width="8.625" customWidth="1"/>
    <col min="8715" max="8715" width="8.5" customWidth="1"/>
    <col min="8716" max="8716" width="9.875" bestFit="1" customWidth="1"/>
    <col min="8717" max="8717" width="9.875" customWidth="1"/>
    <col min="8718" max="8718" width="9.125" customWidth="1"/>
    <col min="8719" max="8719" width="19.25" customWidth="1"/>
    <col min="8961" max="8961" width="3.75" customWidth="1"/>
    <col min="8962" max="8962" width="21.875" customWidth="1"/>
    <col min="8963" max="8963" width="11.625" customWidth="1"/>
    <col min="8964" max="8964" width="11.125" customWidth="1"/>
    <col min="8965" max="8965" width="14.625" customWidth="1"/>
    <col min="8966" max="8966" width="34" customWidth="1"/>
    <col min="8967" max="8967" width="23.25" customWidth="1"/>
    <col min="8968" max="8968" width="9.5" customWidth="1"/>
    <col min="8969" max="8969" width="9.25" customWidth="1"/>
    <col min="8970" max="8970" width="8.625" customWidth="1"/>
    <col min="8971" max="8971" width="8.5" customWidth="1"/>
    <col min="8972" max="8972" width="9.875" bestFit="1" customWidth="1"/>
    <col min="8973" max="8973" width="9.875" customWidth="1"/>
    <col min="8974" max="8974" width="9.125" customWidth="1"/>
    <col min="8975" max="8975" width="19.25" customWidth="1"/>
    <col min="9217" max="9217" width="3.75" customWidth="1"/>
    <col min="9218" max="9218" width="21.875" customWidth="1"/>
    <col min="9219" max="9219" width="11.625" customWidth="1"/>
    <col min="9220" max="9220" width="11.125" customWidth="1"/>
    <col min="9221" max="9221" width="14.625" customWidth="1"/>
    <col min="9222" max="9222" width="34" customWidth="1"/>
    <col min="9223" max="9223" width="23.25" customWidth="1"/>
    <col min="9224" max="9224" width="9.5" customWidth="1"/>
    <col min="9225" max="9225" width="9.25" customWidth="1"/>
    <col min="9226" max="9226" width="8.625" customWidth="1"/>
    <col min="9227" max="9227" width="8.5" customWidth="1"/>
    <col min="9228" max="9228" width="9.875" bestFit="1" customWidth="1"/>
    <col min="9229" max="9229" width="9.875" customWidth="1"/>
    <col min="9230" max="9230" width="9.125" customWidth="1"/>
    <col min="9231" max="9231" width="19.25" customWidth="1"/>
    <col min="9473" max="9473" width="3.75" customWidth="1"/>
    <col min="9474" max="9474" width="21.875" customWidth="1"/>
    <col min="9475" max="9475" width="11.625" customWidth="1"/>
    <col min="9476" max="9476" width="11.125" customWidth="1"/>
    <col min="9477" max="9477" width="14.625" customWidth="1"/>
    <col min="9478" max="9478" width="34" customWidth="1"/>
    <col min="9479" max="9479" width="23.25" customWidth="1"/>
    <col min="9480" max="9480" width="9.5" customWidth="1"/>
    <col min="9481" max="9481" width="9.25" customWidth="1"/>
    <col min="9482" max="9482" width="8.625" customWidth="1"/>
    <col min="9483" max="9483" width="8.5" customWidth="1"/>
    <col min="9484" max="9484" width="9.875" bestFit="1" customWidth="1"/>
    <col min="9485" max="9485" width="9.875" customWidth="1"/>
    <col min="9486" max="9486" width="9.125" customWidth="1"/>
    <col min="9487" max="9487" width="19.25" customWidth="1"/>
    <col min="9729" max="9729" width="3.75" customWidth="1"/>
    <col min="9730" max="9730" width="21.875" customWidth="1"/>
    <col min="9731" max="9731" width="11.625" customWidth="1"/>
    <col min="9732" max="9732" width="11.125" customWidth="1"/>
    <col min="9733" max="9733" width="14.625" customWidth="1"/>
    <col min="9734" max="9734" width="34" customWidth="1"/>
    <col min="9735" max="9735" width="23.25" customWidth="1"/>
    <col min="9736" max="9736" width="9.5" customWidth="1"/>
    <col min="9737" max="9737" width="9.25" customWidth="1"/>
    <col min="9738" max="9738" width="8.625" customWidth="1"/>
    <col min="9739" max="9739" width="8.5" customWidth="1"/>
    <col min="9740" max="9740" width="9.875" bestFit="1" customWidth="1"/>
    <col min="9741" max="9741" width="9.875" customWidth="1"/>
    <col min="9742" max="9742" width="9.125" customWidth="1"/>
    <col min="9743" max="9743" width="19.25" customWidth="1"/>
    <col min="9985" max="9985" width="3.75" customWidth="1"/>
    <col min="9986" max="9986" width="21.875" customWidth="1"/>
    <col min="9987" max="9987" width="11.625" customWidth="1"/>
    <col min="9988" max="9988" width="11.125" customWidth="1"/>
    <col min="9989" max="9989" width="14.625" customWidth="1"/>
    <col min="9990" max="9990" width="34" customWidth="1"/>
    <col min="9991" max="9991" width="23.25" customWidth="1"/>
    <col min="9992" max="9992" width="9.5" customWidth="1"/>
    <col min="9993" max="9993" width="9.25" customWidth="1"/>
    <col min="9994" max="9994" width="8.625" customWidth="1"/>
    <col min="9995" max="9995" width="8.5" customWidth="1"/>
    <col min="9996" max="9996" width="9.875" bestFit="1" customWidth="1"/>
    <col min="9997" max="9997" width="9.875" customWidth="1"/>
    <col min="9998" max="9998" width="9.125" customWidth="1"/>
    <col min="9999" max="9999" width="19.25" customWidth="1"/>
    <col min="10241" max="10241" width="3.75" customWidth="1"/>
    <col min="10242" max="10242" width="21.875" customWidth="1"/>
    <col min="10243" max="10243" width="11.625" customWidth="1"/>
    <col min="10244" max="10244" width="11.125" customWidth="1"/>
    <col min="10245" max="10245" width="14.625" customWidth="1"/>
    <col min="10246" max="10246" width="34" customWidth="1"/>
    <col min="10247" max="10247" width="23.25" customWidth="1"/>
    <col min="10248" max="10248" width="9.5" customWidth="1"/>
    <col min="10249" max="10249" width="9.25" customWidth="1"/>
    <col min="10250" max="10250" width="8.625" customWidth="1"/>
    <col min="10251" max="10251" width="8.5" customWidth="1"/>
    <col min="10252" max="10252" width="9.875" bestFit="1" customWidth="1"/>
    <col min="10253" max="10253" width="9.875" customWidth="1"/>
    <col min="10254" max="10254" width="9.125" customWidth="1"/>
    <col min="10255" max="10255" width="19.25" customWidth="1"/>
    <col min="10497" max="10497" width="3.75" customWidth="1"/>
    <col min="10498" max="10498" width="21.875" customWidth="1"/>
    <col min="10499" max="10499" width="11.625" customWidth="1"/>
    <col min="10500" max="10500" width="11.125" customWidth="1"/>
    <col min="10501" max="10501" width="14.625" customWidth="1"/>
    <col min="10502" max="10502" width="34" customWidth="1"/>
    <col min="10503" max="10503" width="23.25" customWidth="1"/>
    <col min="10504" max="10504" width="9.5" customWidth="1"/>
    <col min="10505" max="10505" width="9.25" customWidth="1"/>
    <col min="10506" max="10506" width="8.625" customWidth="1"/>
    <col min="10507" max="10507" width="8.5" customWidth="1"/>
    <col min="10508" max="10508" width="9.875" bestFit="1" customWidth="1"/>
    <col min="10509" max="10509" width="9.875" customWidth="1"/>
    <col min="10510" max="10510" width="9.125" customWidth="1"/>
    <col min="10511" max="10511" width="19.25" customWidth="1"/>
    <col min="10753" max="10753" width="3.75" customWidth="1"/>
    <col min="10754" max="10754" width="21.875" customWidth="1"/>
    <col min="10755" max="10755" width="11.625" customWidth="1"/>
    <col min="10756" max="10756" width="11.125" customWidth="1"/>
    <col min="10757" max="10757" width="14.625" customWidth="1"/>
    <col min="10758" max="10758" width="34" customWidth="1"/>
    <col min="10759" max="10759" width="23.25" customWidth="1"/>
    <col min="10760" max="10760" width="9.5" customWidth="1"/>
    <col min="10761" max="10761" width="9.25" customWidth="1"/>
    <col min="10762" max="10762" width="8.625" customWidth="1"/>
    <col min="10763" max="10763" width="8.5" customWidth="1"/>
    <col min="10764" max="10764" width="9.875" bestFit="1" customWidth="1"/>
    <col min="10765" max="10765" width="9.875" customWidth="1"/>
    <col min="10766" max="10766" width="9.125" customWidth="1"/>
    <col min="10767" max="10767" width="19.25" customWidth="1"/>
    <col min="11009" max="11009" width="3.75" customWidth="1"/>
    <col min="11010" max="11010" width="21.875" customWidth="1"/>
    <col min="11011" max="11011" width="11.625" customWidth="1"/>
    <col min="11012" max="11012" width="11.125" customWidth="1"/>
    <col min="11013" max="11013" width="14.625" customWidth="1"/>
    <col min="11014" max="11014" width="34" customWidth="1"/>
    <col min="11015" max="11015" width="23.25" customWidth="1"/>
    <col min="11016" max="11016" width="9.5" customWidth="1"/>
    <col min="11017" max="11017" width="9.25" customWidth="1"/>
    <col min="11018" max="11018" width="8.625" customWidth="1"/>
    <col min="11019" max="11019" width="8.5" customWidth="1"/>
    <col min="11020" max="11020" width="9.875" bestFit="1" customWidth="1"/>
    <col min="11021" max="11021" width="9.875" customWidth="1"/>
    <col min="11022" max="11022" width="9.125" customWidth="1"/>
    <col min="11023" max="11023" width="19.25" customWidth="1"/>
    <col min="11265" max="11265" width="3.75" customWidth="1"/>
    <col min="11266" max="11266" width="21.875" customWidth="1"/>
    <col min="11267" max="11267" width="11.625" customWidth="1"/>
    <col min="11268" max="11268" width="11.125" customWidth="1"/>
    <col min="11269" max="11269" width="14.625" customWidth="1"/>
    <col min="11270" max="11270" width="34" customWidth="1"/>
    <col min="11271" max="11271" width="23.25" customWidth="1"/>
    <col min="11272" max="11272" width="9.5" customWidth="1"/>
    <col min="11273" max="11273" width="9.25" customWidth="1"/>
    <col min="11274" max="11274" width="8.625" customWidth="1"/>
    <col min="11275" max="11275" width="8.5" customWidth="1"/>
    <col min="11276" max="11276" width="9.875" bestFit="1" customWidth="1"/>
    <col min="11277" max="11277" width="9.875" customWidth="1"/>
    <col min="11278" max="11278" width="9.125" customWidth="1"/>
    <col min="11279" max="11279" width="19.25" customWidth="1"/>
    <col min="11521" max="11521" width="3.75" customWidth="1"/>
    <col min="11522" max="11522" width="21.875" customWidth="1"/>
    <col min="11523" max="11523" width="11.625" customWidth="1"/>
    <col min="11524" max="11524" width="11.125" customWidth="1"/>
    <col min="11525" max="11525" width="14.625" customWidth="1"/>
    <col min="11526" max="11526" width="34" customWidth="1"/>
    <col min="11527" max="11527" width="23.25" customWidth="1"/>
    <col min="11528" max="11528" width="9.5" customWidth="1"/>
    <col min="11529" max="11529" width="9.25" customWidth="1"/>
    <col min="11530" max="11530" width="8.625" customWidth="1"/>
    <col min="11531" max="11531" width="8.5" customWidth="1"/>
    <col min="11532" max="11532" width="9.875" bestFit="1" customWidth="1"/>
    <col min="11533" max="11533" width="9.875" customWidth="1"/>
    <col min="11534" max="11534" width="9.125" customWidth="1"/>
    <col min="11535" max="11535" width="19.25" customWidth="1"/>
    <col min="11777" max="11777" width="3.75" customWidth="1"/>
    <col min="11778" max="11778" width="21.875" customWidth="1"/>
    <col min="11779" max="11779" width="11.625" customWidth="1"/>
    <col min="11780" max="11780" width="11.125" customWidth="1"/>
    <col min="11781" max="11781" width="14.625" customWidth="1"/>
    <col min="11782" max="11782" width="34" customWidth="1"/>
    <col min="11783" max="11783" width="23.25" customWidth="1"/>
    <col min="11784" max="11784" width="9.5" customWidth="1"/>
    <col min="11785" max="11785" width="9.25" customWidth="1"/>
    <col min="11786" max="11786" width="8.625" customWidth="1"/>
    <col min="11787" max="11787" width="8.5" customWidth="1"/>
    <col min="11788" max="11788" width="9.875" bestFit="1" customWidth="1"/>
    <col min="11789" max="11789" width="9.875" customWidth="1"/>
    <col min="11790" max="11790" width="9.125" customWidth="1"/>
    <col min="11791" max="11791" width="19.25" customWidth="1"/>
    <col min="12033" max="12033" width="3.75" customWidth="1"/>
    <col min="12034" max="12034" width="21.875" customWidth="1"/>
    <col min="12035" max="12035" width="11.625" customWidth="1"/>
    <col min="12036" max="12036" width="11.125" customWidth="1"/>
    <col min="12037" max="12037" width="14.625" customWidth="1"/>
    <col min="12038" max="12038" width="34" customWidth="1"/>
    <col min="12039" max="12039" width="23.25" customWidth="1"/>
    <col min="12040" max="12040" width="9.5" customWidth="1"/>
    <col min="12041" max="12041" width="9.25" customWidth="1"/>
    <col min="12042" max="12042" width="8.625" customWidth="1"/>
    <col min="12043" max="12043" width="8.5" customWidth="1"/>
    <col min="12044" max="12044" width="9.875" bestFit="1" customWidth="1"/>
    <col min="12045" max="12045" width="9.875" customWidth="1"/>
    <col min="12046" max="12046" width="9.125" customWidth="1"/>
    <col min="12047" max="12047" width="19.25" customWidth="1"/>
    <col min="12289" max="12289" width="3.75" customWidth="1"/>
    <col min="12290" max="12290" width="21.875" customWidth="1"/>
    <col min="12291" max="12291" width="11.625" customWidth="1"/>
    <col min="12292" max="12292" width="11.125" customWidth="1"/>
    <col min="12293" max="12293" width="14.625" customWidth="1"/>
    <col min="12294" max="12294" width="34" customWidth="1"/>
    <col min="12295" max="12295" width="23.25" customWidth="1"/>
    <col min="12296" max="12296" width="9.5" customWidth="1"/>
    <col min="12297" max="12297" width="9.25" customWidth="1"/>
    <col min="12298" max="12298" width="8.625" customWidth="1"/>
    <col min="12299" max="12299" width="8.5" customWidth="1"/>
    <col min="12300" max="12300" width="9.875" bestFit="1" customWidth="1"/>
    <col min="12301" max="12301" width="9.875" customWidth="1"/>
    <col min="12302" max="12302" width="9.125" customWidth="1"/>
    <col min="12303" max="12303" width="19.25" customWidth="1"/>
    <col min="12545" max="12545" width="3.75" customWidth="1"/>
    <col min="12546" max="12546" width="21.875" customWidth="1"/>
    <col min="12547" max="12547" width="11.625" customWidth="1"/>
    <col min="12548" max="12548" width="11.125" customWidth="1"/>
    <col min="12549" max="12549" width="14.625" customWidth="1"/>
    <col min="12550" max="12550" width="34" customWidth="1"/>
    <col min="12551" max="12551" width="23.25" customWidth="1"/>
    <col min="12552" max="12552" width="9.5" customWidth="1"/>
    <col min="12553" max="12553" width="9.25" customWidth="1"/>
    <col min="12554" max="12554" width="8.625" customWidth="1"/>
    <col min="12555" max="12555" width="8.5" customWidth="1"/>
    <col min="12556" max="12556" width="9.875" bestFit="1" customWidth="1"/>
    <col min="12557" max="12557" width="9.875" customWidth="1"/>
    <col min="12558" max="12558" width="9.125" customWidth="1"/>
    <col min="12559" max="12559" width="19.25" customWidth="1"/>
    <col min="12801" max="12801" width="3.75" customWidth="1"/>
    <col min="12802" max="12802" width="21.875" customWidth="1"/>
    <col min="12803" max="12803" width="11.625" customWidth="1"/>
    <col min="12804" max="12804" width="11.125" customWidth="1"/>
    <col min="12805" max="12805" width="14.625" customWidth="1"/>
    <col min="12806" max="12806" width="34" customWidth="1"/>
    <col min="12807" max="12807" width="23.25" customWidth="1"/>
    <col min="12808" max="12808" width="9.5" customWidth="1"/>
    <col min="12809" max="12809" width="9.25" customWidth="1"/>
    <col min="12810" max="12810" width="8.625" customWidth="1"/>
    <col min="12811" max="12811" width="8.5" customWidth="1"/>
    <col min="12812" max="12812" width="9.875" bestFit="1" customWidth="1"/>
    <col min="12813" max="12813" width="9.875" customWidth="1"/>
    <col min="12814" max="12814" width="9.125" customWidth="1"/>
    <col min="12815" max="12815" width="19.25" customWidth="1"/>
    <col min="13057" max="13057" width="3.75" customWidth="1"/>
    <col min="13058" max="13058" width="21.875" customWidth="1"/>
    <col min="13059" max="13059" width="11.625" customWidth="1"/>
    <col min="13060" max="13060" width="11.125" customWidth="1"/>
    <col min="13061" max="13061" width="14.625" customWidth="1"/>
    <col min="13062" max="13062" width="34" customWidth="1"/>
    <col min="13063" max="13063" width="23.25" customWidth="1"/>
    <col min="13064" max="13064" width="9.5" customWidth="1"/>
    <col min="13065" max="13065" width="9.25" customWidth="1"/>
    <col min="13066" max="13066" width="8.625" customWidth="1"/>
    <col min="13067" max="13067" width="8.5" customWidth="1"/>
    <col min="13068" max="13068" width="9.875" bestFit="1" customWidth="1"/>
    <col min="13069" max="13069" width="9.875" customWidth="1"/>
    <col min="13070" max="13070" width="9.125" customWidth="1"/>
    <col min="13071" max="13071" width="19.25" customWidth="1"/>
    <col min="13313" max="13313" width="3.75" customWidth="1"/>
    <col min="13314" max="13314" width="21.875" customWidth="1"/>
    <col min="13315" max="13315" width="11.625" customWidth="1"/>
    <col min="13316" max="13316" width="11.125" customWidth="1"/>
    <col min="13317" max="13317" width="14.625" customWidth="1"/>
    <col min="13318" max="13318" width="34" customWidth="1"/>
    <col min="13319" max="13319" width="23.25" customWidth="1"/>
    <col min="13320" max="13320" width="9.5" customWidth="1"/>
    <col min="13321" max="13321" width="9.25" customWidth="1"/>
    <col min="13322" max="13322" width="8.625" customWidth="1"/>
    <col min="13323" max="13323" width="8.5" customWidth="1"/>
    <col min="13324" max="13324" width="9.875" bestFit="1" customWidth="1"/>
    <col min="13325" max="13325" width="9.875" customWidth="1"/>
    <col min="13326" max="13326" width="9.125" customWidth="1"/>
    <col min="13327" max="13327" width="19.25" customWidth="1"/>
    <col min="13569" max="13569" width="3.75" customWidth="1"/>
    <col min="13570" max="13570" width="21.875" customWidth="1"/>
    <col min="13571" max="13571" width="11.625" customWidth="1"/>
    <col min="13572" max="13572" width="11.125" customWidth="1"/>
    <col min="13573" max="13573" width="14.625" customWidth="1"/>
    <col min="13574" max="13574" width="34" customWidth="1"/>
    <col min="13575" max="13575" width="23.25" customWidth="1"/>
    <col min="13576" max="13576" width="9.5" customWidth="1"/>
    <col min="13577" max="13577" width="9.25" customWidth="1"/>
    <col min="13578" max="13578" width="8.625" customWidth="1"/>
    <col min="13579" max="13579" width="8.5" customWidth="1"/>
    <col min="13580" max="13580" width="9.875" bestFit="1" customWidth="1"/>
    <col min="13581" max="13581" width="9.875" customWidth="1"/>
    <col min="13582" max="13582" width="9.125" customWidth="1"/>
    <col min="13583" max="13583" width="19.25" customWidth="1"/>
    <col min="13825" max="13825" width="3.75" customWidth="1"/>
    <col min="13826" max="13826" width="21.875" customWidth="1"/>
    <col min="13827" max="13827" width="11.625" customWidth="1"/>
    <col min="13828" max="13828" width="11.125" customWidth="1"/>
    <col min="13829" max="13829" width="14.625" customWidth="1"/>
    <col min="13830" max="13830" width="34" customWidth="1"/>
    <col min="13831" max="13831" width="23.25" customWidth="1"/>
    <col min="13832" max="13832" width="9.5" customWidth="1"/>
    <col min="13833" max="13833" width="9.25" customWidth="1"/>
    <col min="13834" max="13834" width="8.625" customWidth="1"/>
    <col min="13835" max="13835" width="8.5" customWidth="1"/>
    <col min="13836" max="13836" width="9.875" bestFit="1" customWidth="1"/>
    <col min="13837" max="13837" width="9.875" customWidth="1"/>
    <col min="13838" max="13838" width="9.125" customWidth="1"/>
    <col min="13839" max="13839" width="19.25" customWidth="1"/>
    <col min="14081" max="14081" width="3.75" customWidth="1"/>
    <col min="14082" max="14082" width="21.875" customWidth="1"/>
    <col min="14083" max="14083" width="11.625" customWidth="1"/>
    <col min="14084" max="14084" width="11.125" customWidth="1"/>
    <col min="14085" max="14085" width="14.625" customWidth="1"/>
    <col min="14086" max="14086" width="34" customWidth="1"/>
    <col min="14087" max="14087" width="23.25" customWidth="1"/>
    <col min="14088" max="14088" width="9.5" customWidth="1"/>
    <col min="14089" max="14089" width="9.25" customWidth="1"/>
    <col min="14090" max="14090" width="8.625" customWidth="1"/>
    <col min="14091" max="14091" width="8.5" customWidth="1"/>
    <col min="14092" max="14092" width="9.875" bestFit="1" customWidth="1"/>
    <col min="14093" max="14093" width="9.875" customWidth="1"/>
    <col min="14094" max="14094" width="9.125" customWidth="1"/>
    <col min="14095" max="14095" width="19.25" customWidth="1"/>
    <col min="14337" max="14337" width="3.75" customWidth="1"/>
    <col min="14338" max="14338" width="21.875" customWidth="1"/>
    <col min="14339" max="14339" width="11.625" customWidth="1"/>
    <col min="14340" max="14340" width="11.125" customWidth="1"/>
    <col min="14341" max="14341" width="14.625" customWidth="1"/>
    <col min="14342" max="14342" width="34" customWidth="1"/>
    <col min="14343" max="14343" width="23.25" customWidth="1"/>
    <col min="14344" max="14344" width="9.5" customWidth="1"/>
    <col min="14345" max="14345" width="9.25" customWidth="1"/>
    <col min="14346" max="14346" width="8.625" customWidth="1"/>
    <col min="14347" max="14347" width="8.5" customWidth="1"/>
    <col min="14348" max="14348" width="9.875" bestFit="1" customWidth="1"/>
    <col min="14349" max="14349" width="9.875" customWidth="1"/>
    <col min="14350" max="14350" width="9.125" customWidth="1"/>
    <col min="14351" max="14351" width="19.25" customWidth="1"/>
    <col min="14593" max="14593" width="3.75" customWidth="1"/>
    <col min="14594" max="14594" width="21.875" customWidth="1"/>
    <col min="14595" max="14595" width="11.625" customWidth="1"/>
    <col min="14596" max="14596" width="11.125" customWidth="1"/>
    <col min="14597" max="14597" width="14.625" customWidth="1"/>
    <col min="14598" max="14598" width="34" customWidth="1"/>
    <col min="14599" max="14599" width="23.25" customWidth="1"/>
    <col min="14600" max="14600" width="9.5" customWidth="1"/>
    <col min="14601" max="14601" width="9.25" customWidth="1"/>
    <col min="14602" max="14602" width="8.625" customWidth="1"/>
    <col min="14603" max="14603" width="8.5" customWidth="1"/>
    <col min="14604" max="14604" width="9.875" bestFit="1" customWidth="1"/>
    <col min="14605" max="14605" width="9.875" customWidth="1"/>
    <col min="14606" max="14606" width="9.125" customWidth="1"/>
    <col min="14607" max="14607" width="19.25" customWidth="1"/>
    <col min="14849" max="14849" width="3.75" customWidth="1"/>
    <col min="14850" max="14850" width="21.875" customWidth="1"/>
    <col min="14851" max="14851" width="11.625" customWidth="1"/>
    <col min="14852" max="14852" width="11.125" customWidth="1"/>
    <col min="14853" max="14853" width="14.625" customWidth="1"/>
    <col min="14854" max="14854" width="34" customWidth="1"/>
    <col min="14855" max="14855" width="23.25" customWidth="1"/>
    <col min="14856" max="14856" width="9.5" customWidth="1"/>
    <col min="14857" max="14857" width="9.25" customWidth="1"/>
    <col min="14858" max="14858" width="8.625" customWidth="1"/>
    <col min="14859" max="14859" width="8.5" customWidth="1"/>
    <col min="14860" max="14860" width="9.875" bestFit="1" customWidth="1"/>
    <col min="14861" max="14861" width="9.875" customWidth="1"/>
    <col min="14862" max="14862" width="9.125" customWidth="1"/>
    <col min="14863" max="14863" width="19.25" customWidth="1"/>
    <col min="15105" max="15105" width="3.75" customWidth="1"/>
    <col min="15106" max="15106" width="21.875" customWidth="1"/>
    <col min="15107" max="15107" width="11.625" customWidth="1"/>
    <col min="15108" max="15108" width="11.125" customWidth="1"/>
    <col min="15109" max="15109" width="14.625" customWidth="1"/>
    <col min="15110" max="15110" width="34" customWidth="1"/>
    <col min="15111" max="15111" width="23.25" customWidth="1"/>
    <col min="15112" max="15112" width="9.5" customWidth="1"/>
    <col min="15113" max="15113" width="9.25" customWidth="1"/>
    <col min="15114" max="15114" width="8.625" customWidth="1"/>
    <col min="15115" max="15115" width="8.5" customWidth="1"/>
    <col min="15116" max="15116" width="9.875" bestFit="1" customWidth="1"/>
    <col min="15117" max="15117" width="9.875" customWidth="1"/>
    <col min="15118" max="15118" width="9.125" customWidth="1"/>
    <col min="15119" max="15119" width="19.25" customWidth="1"/>
    <col min="15361" max="15361" width="3.75" customWidth="1"/>
    <col min="15362" max="15362" width="21.875" customWidth="1"/>
    <col min="15363" max="15363" width="11.625" customWidth="1"/>
    <col min="15364" max="15364" width="11.125" customWidth="1"/>
    <col min="15365" max="15365" width="14.625" customWidth="1"/>
    <col min="15366" max="15366" width="34" customWidth="1"/>
    <col min="15367" max="15367" width="23.25" customWidth="1"/>
    <col min="15368" max="15368" width="9.5" customWidth="1"/>
    <col min="15369" max="15369" width="9.25" customWidth="1"/>
    <col min="15370" max="15370" width="8.625" customWidth="1"/>
    <col min="15371" max="15371" width="8.5" customWidth="1"/>
    <col min="15372" max="15372" width="9.875" bestFit="1" customWidth="1"/>
    <col min="15373" max="15373" width="9.875" customWidth="1"/>
    <col min="15374" max="15374" width="9.125" customWidth="1"/>
    <col min="15375" max="15375" width="19.25" customWidth="1"/>
    <col min="15617" max="15617" width="3.75" customWidth="1"/>
    <col min="15618" max="15618" width="21.875" customWidth="1"/>
    <col min="15619" max="15619" width="11.625" customWidth="1"/>
    <col min="15620" max="15620" width="11.125" customWidth="1"/>
    <col min="15621" max="15621" width="14.625" customWidth="1"/>
    <col min="15622" max="15622" width="34" customWidth="1"/>
    <col min="15623" max="15623" width="23.25" customWidth="1"/>
    <col min="15624" max="15624" width="9.5" customWidth="1"/>
    <col min="15625" max="15625" width="9.25" customWidth="1"/>
    <col min="15626" max="15626" width="8.625" customWidth="1"/>
    <col min="15627" max="15627" width="8.5" customWidth="1"/>
    <col min="15628" max="15628" width="9.875" bestFit="1" customWidth="1"/>
    <col min="15629" max="15629" width="9.875" customWidth="1"/>
    <col min="15630" max="15630" width="9.125" customWidth="1"/>
    <col min="15631" max="15631" width="19.25" customWidth="1"/>
    <col min="15873" max="15873" width="3.75" customWidth="1"/>
    <col min="15874" max="15874" width="21.875" customWidth="1"/>
    <col min="15875" max="15875" width="11.625" customWidth="1"/>
    <col min="15876" max="15876" width="11.125" customWidth="1"/>
    <col min="15877" max="15877" width="14.625" customWidth="1"/>
    <col min="15878" max="15878" width="34" customWidth="1"/>
    <col min="15879" max="15879" width="23.25" customWidth="1"/>
    <col min="15880" max="15880" width="9.5" customWidth="1"/>
    <col min="15881" max="15881" width="9.25" customWidth="1"/>
    <col min="15882" max="15882" width="8.625" customWidth="1"/>
    <col min="15883" max="15883" width="8.5" customWidth="1"/>
    <col min="15884" max="15884" width="9.875" bestFit="1" customWidth="1"/>
    <col min="15885" max="15885" width="9.875" customWidth="1"/>
    <col min="15886" max="15886" width="9.125" customWidth="1"/>
    <col min="15887" max="15887" width="19.25" customWidth="1"/>
    <col min="16129" max="16129" width="3.75" customWidth="1"/>
    <col min="16130" max="16130" width="21.875" customWidth="1"/>
    <col min="16131" max="16131" width="11.625" customWidth="1"/>
    <col min="16132" max="16132" width="11.125" customWidth="1"/>
    <col min="16133" max="16133" width="14.625" customWidth="1"/>
    <col min="16134" max="16134" width="34" customWidth="1"/>
    <col min="16135" max="16135" width="23.25" customWidth="1"/>
    <col min="16136" max="16136" width="9.5" customWidth="1"/>
    <col min="16137" max="16137" width="9.25" customWidth="1"/>
    <col min="16138" max="16138" width="8.625" customWidth="1"/>
    <col min="16139" max="16139" width="8.5" customWidth="1"/>
    <col min="16140" max="16140" width="9.875" bestFit="1" customWidth="1"/>
    <col min="16141" max="16141" width="9.875" customWidth="1"/>
    <col min="16142" max="16142" width="9.125" customWidth="1"/>
    <col min="16143" max="16143" width="19.25" customWidth="1"/>
  </cols>
  <sheetData>
    <row r="1" spans="1:17" s="705" customFormat="1" ht="23.25" customHeight="1">
      <c r="A1" s="1160" t="s">
        <v>1763</v>
      </c>
      <c r="B1" s="1160"/>
      <c r="C1" s="1160"/>
      <c r="D1" s="1160"/>
      <c r="E1" s="1160"/>
      <c r="F1" s="1160"/>
      <c r="G1" s="1160"/>
      <c r="H1" s="1160"/>
      <c r="I1" s="1160"/>
      <c r="J1" s="1160"/>
      <c r="K1" s="1160"/>
      <c r="L1" s="1160"/>
      <c r="M1" s="1160"/>
      <c r="N1" s="1160"/>
      <c r="O1" s="1160"/>
      <c r="P1" s="703" t="s">
        <v>169</v>
      </c>
      <c r="Q1" s="704"/>
    </row>
    <row r="2" spans="1:17" s="705" customFormat="1" ht="21" customHeight="1">
      <c r="A2" s="1166" t="str">
        <f>'16. Đào tạo NNL'!A2:D2</f>
        <v>(Kèm theo Quyết định số       4848     /QĐ-UBND ngày     19     /    12     /2023 của UBND tỉnh)</v>
      </c>
      <c r="B2" s="1166"/>
      <c r="C2" s="1166"/>
      <c r="D2" s="1166"/>
      <c r="E2" s="1166"/>
      <c r="F2" s="1166"/>
      <c r="G2" s="1166"/>
      <c r="H2" s="1166"/>
      <c r="I2" s="1166"/>
      <c r="J2" s="1166"/>
      <c r="K2" s="1166"/>
      <c r="L2" s="1166"/>
      <c r="M2" s="1166"/>
      <c r="N2" s="1166"/>
      <c r="O2" s="1166"/>
      <c r="P2" s="703"/>
      <c r="Q2" s="704"/>
    </row>
    <row r="3" spans="1:17" s="705" customFormat="1" ht="16.5" customHeight="1">
      <c r="A3" s="706"/>
      <c r="B3" s="703"/>
      <c r="C3" s="707"/>
      <c r="D3" s="707"/>
      <c r="E3" s="707"/>
      <c r="F3" s="703"/>
      <c r="G3" s="707"/>
      <c r="H3" s="708"/>
      <c r="I3" s="708"/>
      <c r="J3" s="708"/>
      <c r="K3" s="708"/>
      <c r="L3" s="709"/>
      <c r="M3" s="709"/>
      <c r="N3" s="1161" t="s">
        <v>0</v>
      </c>
      <c r="O3" s="1161"/>
      <c r="P3" s="703"/>
      <c r="Q3" s="704"/>
    </row>
    <row r="4" spans="1:17" s="705" customFormat="1" ht="48" customHeight="1">
      <c r="A4" s="1162" t="s">
        <v>54</v>
      </c>
      <c r="B4" s="1162" t="s">
        <v>1140</v>
      </c>
      <c r="C4" s="1162" t="s">
        <v>1141</v>
      </c>
      <c r="D4" s="1162" t="s">
        <v>1142</v>
      </c>
      <c r="E4" s="1162" t="s">
        <v>63</v>
      </c>
      <c r="F4" s="1163" t="s">
        <v>120</v>
      </c>
      <c r="G4" s="1162" t="s">
        <v>1143</v>
      </c>
      <c r="H4" s="1162" t="s">
        <v>1144</v>
      </c>
      <c r="I4" s="1162"/>
      <c r="J4" s="1165" t="s">
        <v>1145</v>
      </c>
      <c r="K4" s="1165"/>
      <c r="L4" s="1162" t="s">
        <v>1146</v>
      </c>
      <c r="M4" s="1162"/>
      <c r="N4" s="1165" t="s">
        <v>659</v>
      </c>
      <c r="O4" s="1162" t="s">
        <v>2</v>
      </c>
      <c r="P4" s="709"/>
      <c r="Q4" s="710"/>
    </row>
    <row r="5" spans="1:17" s="705" customFormat="1" ht="55.5" customHeight="1">
      <c r="A5" s="1162"/>
      <c r="B5" s="1162"/>
      <c r="C5" s="1162"/>
      <c r="D5" s="1162"/>
      <c r="E5" s="1162"/>
      <c r="F5" s="1164"/>
      <c r="G5" s="1162"/>
      <c r="H5" s="723" t="s">
        <v>113</v>
      </c>
      <c r="I5" s="723" t="s">
        <v>1147</v>
      </c>
      <c r="J5" s="723" t="s">
        <v>113</v>
      </c>
      <c r="K5" s="723" t="s">
        <v>1147</v>
      </c>
      <c r="L5" s="724" t="s">
        <v>113</v>
      </c>
      <c r="M5" s="724" t="s">
        <v>1147</v>
      </c>
      <c r="N5" s="1165"/>
      <c r="O5" s="1162"/>
      <c r="P5" s="709"/>
      <c r="Q5" s="710"/>
    </row>
    <row r="6" spans="1:17" s="1000" customFormat="1" ht="18" customHeight="1">
      <c r="A6" s="997" t="s">
        <v>35</v>
      </c>
      <c r="B6" s="997" t="s">
        <v>41</v>
      </c>
      <c r="C6" s="997" t="s">
        <v>44</v>
      </c>
      <c r="D6" s="997" t="s">
        <v>62</v>
      </c>
      <c r="E6" s="997" t="s">
        <v>344</v>
      </c>
      <c r="F6" s="997" t="s">
        <v>345</v>
      </c>
      <c r="G6" s="997" t="s">
        <v>1338</v>
      </c>
      <c r="H6" s="997">
        <v>1</v>
      </c>
      <c r="I6" s="997">
        <v>2</v>
      </c>
      <c r="J6" s="997">
        <v>3</v>
      </c>
      <c r="K6" s="997">
        <v>4</v>
      </c>
      <c r="L6" s="997">
        <v>5</v>
      </c>
      <c r="M6" s="997">
        <v>6</v>
      </c>
      <c r="N6" s="997">
        <v>7</v>
      </c>
      <c r="O6" s="1001">
        <v>8</v>
      </c>
      <c r="P6" s="998"/>
      <c r="Q6" s="999"/>
    </row>
    <row r="7" spans="1:17" s="713" customFormat="1" ht="21" customHeight="1">
      <c r="A7" s="722"/>
      <c r="B7" s="724" t="s">
        <v>1744</v>
      </c>
      <c r="C7" s="724"/>
      <c r="D7" s="724"/>
      <c r="E7" s="723"/>
      <c r="F7" s="724"/>
      <c r="G7" s="724"/>
      <c r="H7" s="869">
        <f t="shared" ref="H7:M7" si="0">H8+H36</f>
        <v>113417</v>
      </c>
      <c r="I7" s="869">
        <f t="shared" si="0"/>
        <v>58815</v>
      </c>
      <c r="J7" s="869">
        <f t="shared" si="0"/>
        <v>8927</v>
      </c>
      <c r="K7" s="869">
        <f t="shared" si="0"/>
        <v>8927</v>
      </c>
      <c r="L7" s="869">
        <f t="shared" si="0"/>
        <v>49888</v>
      </c>
      <c r="M7" s="869">
        <f t="shared" si="0"/>
        <v>49888</v>
      </c>
      <c r="N7" s="869">
        <f>N8+N36</f>
        <v>40000</v>
      </c>
      <c r="O7" s="725"/>
      <c r="P7" s="711"/>
      <c r="Q7" s="712"/>
    </row>
    <row r="8" spans="1:17" s="715" customFormat="1" ht="20.25" customHeight="1">
      <c r="A8" s="835" t="s">
        <v>1148</v>
      </c>
      <c r="B8" s="836" t="s">
        <v>1336</v>
      </c>
      <c r="C8" s="836"/>
      <c r="D8" s="836"/>
      <c r="E8" s="836"/>
      <c r="F8" s="837"/>
      <c r="G8" s="838"/>
      <c r="H8" s="870">
        <f t="shared" ref="H8:M8" si="1">H9+H11</f>
        <v>93617</v>
      </c>
      <c r="I8" s="870">
        <f t="shared" si="1"/>
        <v>41015</v>
      </c>
      <c r="J8" s="870">
        <f t="shared" si="1"/>
        <v>8927</v>
      </c>
      <c r="K8" s="870">
        <f t="shared" si="1"/>
        <v>8927</v>
      </c>
      <c r="L8" s="870">
        <f t="shared" si="1"/>
        <v>32088</v>
      </c>
      <c r="M8" s="870">
        <f t="shared" si="1"/>
        <v>32088</v>
      </c>
      <c r="N8" s="870">
        <f>N9+N11</f>
        <v>29270</v>
      </c>
      <c r="O8" s="838"/>
      <c r="P8" s="714"/>
      <c r="Q8" s="714"/>
    </row>
    <row r="9" spans="1:17" s="717" customFormat="1" ht="17.25" customHeight="1">
      <c r="A9" s="839" t="s">
        <v>4</v>
      </c>
      <c r="B9" s="1159" t="s">
        <v>1341</v>
      </c>
      <c r="C9" s="1159"/>
      <c r="D9" s="1159"/>
      <c r="E9" s="1159"/>
      <c r="F9" s="839"/>
      <c r="G9" s="839"/>
      <c r="H9" s="871">
        <f t="shared" ref="H9:M9" si="2">SUM(H10:H10)</f>
        <v>14745</v>
      </c>
      <c r="I9" s="871">
        <f t="shared" si="2"/>
        <v>14745</v>
      </c>
      <c r="J9" s="871">
        <f t="shared" si="2"/>
        <v>8927</v>
      </c>
      <c r="K9" s="871">
        <f t="shared" si="2"/>
        <v>8927</v>
      </c>
      <c r="L9" s="871">
        <f t="shared" si="2"/>
        <v>5818</v>
      </c>
      <c r="M9" s="871">
        <f t="shared" si="2"/>
        <v>5818</v>
      </c>
      <c r="N9" s="871">
        <f>SUM(N10:N10)</f>
        <v>3000</v>
      </c>
      <c r="O9" s="840"/>
      <c r="P9" s="716"/>
    </row>
    <row r="10" spans="1:17" s="771" customFormat="1" ht="60">
      <c r="A10" s="841">
        <v>1</v>
      </c>
      <c r="B10" s="842" t="s">
        <v>1149</v>
      </c>
      <c r="C10" s="356" t="s">
        <v>1150</v>
      </c>
      <c r="D10" s="356" t="s">
        <v>1151</v>
      </c>
      <c r="E10" s="356" t="s">
        <v>1280</v>
      </c>
      <c r="F10" s="175" t="s">
        <v>1339</v>
      </c>
      <c r="G10" s="356" t="s">
        <v>1152</v>
      </c>
      <c r="H10" s="176">
        <v>14745</v>
      </c>
      <c r="I10" s="176">
        <v>14745</v>
      </c>
      <c r="J10" s="872">
        <v>8927</v>
      </c>
      <c r="K10" s="872">
        <v>8927</v>
      </c>
      <c r="L10" s="873">
        <f>H10-J10</f>
        <v>5818</v>
      </c>
      <c r="M10" s="873">
        <f>L10</f>
        <v>5818</v>
      </c>
      <c r="N10" s="872">
        <v>3000</v>
      </c>
      <c r="O10" s="356"/>
      <c r="P10" s="770"/>
      <c r="Q10" s="770"/>
    </row>
    <row r="11" spans="1:17" s="720" customFormat="1" ht="17.25" customHeight="1">
      <c r="A11" s="839" t="s">
        <v>8</v>
      </c>
      <c r="B11" s="843" t="s">
        <v>1337</v>
      </c>
      <c r="C11" s="844"/>
      <c r="D11" s="844"/>
      <c r="E11" s="844"/>
      <c r="F11" s="845"/>
      <c r="G11" s="846"/>
      <c r="H11" s="874">
        <f t="shared" ref="H11:M11" si="3">SUM(H12:H35)</f>
        <v>78872</v>
      </c>
      <c r="I11" s="874">
        <f t="shared" si="3"/>
        <v>26270</v>
      </c>
      <c r="J11" s="874"/>
      <c r="K11" s="874"/>
      <c r="L11" s="874">
        <f t="shared" si="3"/>
        <v>26270</v>
      </c>
      <c r="M11" s="874">
        <f t="shared" si="3"/>
        <v>26270</v>
      </c>
      <c r="N11" s="874">
        <f>SUM(N12:N35)</f>
        <v>26270</v>
      </c>
      <c r="O11" s="847"/>
      <c r="P11" s="718"/>
      <c r="Q11" s="719"/>
    </row>
    <row r="12" spans="1:17" s="705" customFormat="1" ht="81" customHeight="1">
      <c r="A12" s="848">
        <v>1</v>
      </c>
      <c r="B12" s="849" t="s">
        <v>1153</v>
      </c>
      <c r="C12" s="850" t="s">
        <v>1154</v>
      </c>
      <c r="D12" s="850" t="s">
        <v>1155</v>
      </c>
      <c r="E12" s="850" t="s">
        <v>1156</v>
      </c>
      <c r="F12" s="851" t="s">
        <v>1664</v>
      </c>
      <c r="G12" s="851" t="s">
        <v>1390</v>
      </c>
      <c r="H12" s="875">
        <v>4204</v>
      </c>
      <c r="I12" s="875">
        <v>2000</v>
      </c>
      <c r="J12" s="875"/>
      <c r="K12" s="875"/>
      <c r="L12" s="875">
        <f>I12</f>
        <v>2000</v>
      </c>
      <c r="M12" s="875">
        <f>I12</f>
        <v>2000</v>
      </c>
      <c r="N12" s="875">
        <f>I12</f>
        <v>2000</v>
      </c>
      <c r="O12" s="852"/>
      <c r="P12" s="822"/>
    </row>
    <row r="13" spans="1:17" s="705" customFormat="1" ht="110.25" customHeight="1">
      <c r="A13" s="848">
        <v>2</v>
      </c>
      <c r="B13" s="853" t="s">
        <v>1157</v>
      </c>
      <c r="C13" s="854" t="s">
        <v>1158</v>
      </c>
      <c r="D13" s="854" t="s">
        <v>1159</v>
      </c>
      <c r="E13" s="854" t="s">
        <v>1660</v>
      </c>
      <c r="F13" s="356" t="s">
        <v>1677</v>
      </c>
      <c r="G13" s="356" t="s">
        <v>1160</v>
      </c>
      <c r="H13" s="876">
        <v>10200</v>
      </c>
      <c r="I13" s="876">
        <v>2000</v>
      </c>
      <c r="J13" s="875"/>
      <c r="K13" s="875"/>
      <c r="L13" s="875">
        <f>I13</f>
        <v>2000</v>
      </c>
      <c r="M13" s="875">
        <f>I13</f>
        <v>2000</v>
      </c>
      <c r="N13" s="875">
        <f>I13</f>
        <v>2000</v>
      </c>
      <c r="O13" s="852"/>
      <c r="P13" s="822"/>
    </row>
    <row r="14" spans="1:17" s="705" customFormat="1" ht="97.5" customHeight="1">
      <c r="A14" s="855">
        <v>3</v>
      </c>
      <c r="B14" s="853" t="s">
        <v>1161</v>
      </c>
      <c r="C14" s="854" t="s">
        <v>1162</v>
      </c>
      <c r="D14" s="854" t="s">
        <v>1163</v>
      </c>
      <c r="E14" s="854" t="s">
        <v>1164</v>
      </c>
      <c r="F14" s="356" t="s">
        <v>1665</v>
      </c>
      <c r="G14" s="356" t="s">
        <v>1165</v>
      </c>
      <c r="H14" s="876">
        <v>6900</v>
      </c>
      <c r="I14" s="876">
        <v>2000</v>
      </c>
      <c r="J14" s="876"/>
      <c r="K14" s="876"/>
      <c r="L14" s="876">
        <v>2000</v>
      </c>
      <c r="M14" s="876">
        <v>2000</v>
      </c>
      <c r="N14" s="876">
        <v>2000</v>
      </c>
      <c r="O14" s="854"/>
      <c r="P14" s="822"/>
    </row>
    <row r="15" spans="1:17" s="721" customFormat="1" ht="90">
      <c r="A15" s="856">
        <v>4</v>
      </c>
      <c r="B15" s="857" t="s">
        <v>1166</v>
      </c>
      <c r="C15" s="858" t="s">
        <v>1167</v>
      </c>
      <c r="D15" s="858" t="s">
        <v>1168</v>
      </c>
      <c r="E15" s="858" t="s">
        <v>1169</v>
      </c>
      <c r="F15" s="318" t="s">
        <v>1666</v>
      </c>
      <c r="G15" s="318" t="s">
        <v>1170</v>
      </c>
      <c r="H15" s="877">
        <v>2000</v>
      </c>
      <c r="I15" s="877">
        <v>1000</v>
      </c>
      <c r="J15" s="877"/>
      <c r="K15" s="877"/>
      <c r="L15" s="877">
        <f t="shared" ref="L15:L35" si="4">I15</f>
        <v>1000</v>
      </c>
      <c r="M15" s="877">
        <f t="shared" ref="M15:M35" si="5">I15</f>
        <v>1000</v>
      </c>
      <c r="N15" s="877">
        <f t="shared" ref="N15:N35" si="6">I15</f>
        <v>1000</v>
      </c>
      <c r="O15" s="859"/>
      <c r="P15" s="822"/>
    </row>
    <row r="16" spans="1:17" s="721" customFormat="1" ht="105">
      <c r="A16" s="856">
        <v>5</v>
      </c>
      <c r="B16" s="857" t="s">
        <v>1171</v>
      </c>
      <c r="C16" s="858" t="s">
        <v>1172</v>
      </c>
      <c r="D16" s="858" t="s">
        <v>1173</v>
      </c>
      <c r="E16" s="858" t="s">
        <v>1174</v>
      </c>
      <c r="F16" s="318" t="s">
        <v>1678</v>
      </c>
      <c r="G16" s="318" t="s">
        <v>1175</v>
      </c>
      <c r="H16" s="877">
        <v>1850</v>
      </c>
      <c r="I16" s="877">
        <v>1000</v>
      </c>
      <c r="J16" s="877"/>
      <c r="K16" s="877"/>
      <c r="L16" s="877">
        <f t="shared" si="4"/>
        <v>1000</v>
      </c>
      <c r="M16" s="877">
        <f t="shared" si="5"/>
        <v>1000</v>
      </c>
      <c r="N16" s="877">
        <f t="shared" si="6"/>
        <v>1000</v>
      </c>
      <c r="O16" s="859"/>
      <c r="P16" s="822"/>
    </row>
    <row r="17" spans="1:17" s="721" customFormat="1" ht="82.5" customHeight="1">
      <c r="A17" s="856">
        <v>6</v>
      </c>
      <c r="B17" s="857" t="s">
        <v>1176</v>
      </c>
      <c r="C17" s="858" t="s">
        <v>1177</v>
      </c>
      <c r="D17" s="858" t="s">
        <v>1178</v>
      </c>
      <c r="E17" s="858" t="s">
        <v>1179</v>
      </c>
      <c r="F17" s="318" t="s">
        <v>1679</v>
      </c>
      <c r="G17" s="318" t="s">
        <v>1175</v>
      </c>
      <c r="H17" s="877">
        <v>5583</v>
      </c>
      <c r="I17" s="877">
        <v>1000</v>
      </c>
      <c r="J17" s="877"/>
      <c r="K17" s="877"/>
      <c r="L17" s="877">
        <f t="shared" si="4"/>
        <v>1000</v>
      </c>
      <c r="M17" s="877">
        <f t="shared" si="5"/>
        <v>1000</v>
      </c>
      <c r="N17" s="877">
        <f t="shared" si="6"/>
        <v>1000</v>
      </c>
      <c r="O17" s="859"/>
      <c r="P17" s="822"/>
    </row>
    <row r="18" spans="1:17" s="721" customFormat="1" ht="81.75" customHeight="1">
      <c r="A18" s="856">
        <v>7</v>
      </c>
      <c r="B18" s="857" t="s">
        <v>1180</v>
      </c>
      <c r="C18" s="858" t="s">
        <v>1181</v>
      </c>
      <c r="D18" s="858" t="s">
        <v>1182</v>
      </c>
      <c r="E18" s="858" t="s">
        <v>1342</v>
      </c>
      <c r="F18" s="318" t="s">
        <v>1667</v>
      </c>
      <c r="G18" s="318" t="s">
        <v>1184</v>
      </c>
      <c r="H18" s="877">
        <v>5249</v>
      </c>
      <c r="I18" s="877">
        <v>1000</v>
      </c>
      <c r="J18" s="877"/>
      <c r="K18" s="877"/>
      <c r="L18" s="877">
        <f t="shared" si="4"/>
        <v>1000</v>
      </c>
      <c r="M18" s="877">
        <f t="shared" si="5"/>
        <v>1000</v>
      </c>
      <c r="N18" s="877">
        <f t="shared" si="6"/>
        <v>1000</v>
      </c>
      <c r="O18" s="859"/>
      <c r="P18" s="822"/>
      <c r="Q18" s="313"/>
    </row>
    <row r="19" spans="1:17" s="721" customFormat="1" ht="105">
      <c r="A19" s="856">
        <v>8</v>
      </c>
      <c r="B19" s="857" t="s">
        <v>1185</v>
      </c>
      <c r="C19" s="858" t="s">
        <v>1186</v>
      </c>
      <c r="D19" s="858" t="s">
        <v>1187</v>
      </c>
      <c r="E19" s="858" t="s">
        <v>1188</v>
      </c>
      <c r="F19" s="318" t="s">
        <v>1680</v>
      </c>
      <c r="G19" s="318" t="s">
        <v>1189</v>
      </c>
      <c r="H19" s="877">
        <v>2703</v>
      </c>
      <c r="I19" s="877">
        <v>1000</v>
      </c>
      <c r="J19" s="877"/>
      <c r="K19" s="877"/>
      <c r="L19" s="877">
        <f t="shared" si="4"/>
        <v>1000</v>
      </c>
      <c r="M19" s="877">
        <f t="shared" si="5"/>
        <v>1000</v>
      </c>
      <c r="N19" s="877">
        <f t="shared" si="6"/>
        <v>1000</v>
      </c>
      <c r="O19" s="859"/>
      <c r="P19" s="822"/>
      <c r="Q19" s="313"/>
    </row>
    <row r="20" spans="1:17" s="721" customFormat="1" ht="81.75" customHeight="1">
      <c r="A20" s="856">
        <v>9</v>
      </c>
      <c r="B20" s="857" t="s">
        <v>1190</v>
      </c>
      <c r="C20" s="858" t="s">
        <v>1191</v>
      </c>
      <c r="D20" s="858" t="s">
        <v>1192</v>
      </c>
      <c r="E20" s="858" t="s">
        <v>1193</v>
      </c>
      <c r="F20" s="318" t="s">
        <v>1681</v>
      </c>
      <c r="G20" s="318" t="s">
        <v>1194</v>
      </c>
      <c r="H20" s="877">
        <v>1302</v>
      </c>
      <c r="I20" s="877">
        <v>910</v>
      </c>
      <c r="J20" s="877"/>
      <c r="K20" s="877"/>
      <c r="L20" s="877">
        <f t="shared" si="4"/>
        <v>910</v>
      </c>
      <c r="M20" s="877">
        <f t="shared" si="5"/>
        <v>910</v>
      </c>
      <c r="N20" s="877">
        <f t="shared" si="6"/>
        <v>910</v>
      </c>
      <c r="O20" s="859"/>
      <c r="P20" s="822"/>
    </row>
    <row r="21" spans="1:17" s="721" customFormat="1" ht="97.5" customHeight="1">
      <c r="A21" s="856">
        <v>10</v>
      </c>
      <c r="B21" s="857" t="s">
        <v>1195</v>
      </c>
      <c r="C21" s="858" t="s">
        <v>1196</v>
      </c>
      <c r="D21" s="858" t="s">
        <v>1197</v>
      </c>
      <c r="E21" s="858" t="s">
        <v>1198</v>
      </c>
      <c r="F21" s="318" t="s">
        <v>1682</v>
      </c>
      <c r="G21" s="318" t="s">
        <v>1199</v>
      </c>
      <c r="H21" s="877">
        <v>1770</v>
      </c>
      <c r="I21" s="877">
        <v>1000</v>
      </c>
      <c r="J21" s="877"/>
      <c r="K21" s="877"/>
      <c r="L21" s="877">
        <f>I21</f>
        <v>1000</v>
      </c>
      <c r="M21" s="877">
        <f>I21</f>
        <v>1000</v>
      </c>
      <c r="N21" s="877">
        <f>I21</f>
        <v>1000</v>
      </c>
      <c r="O21" s="859"/>
      <c r="P21" s="822"/>
      <c r="Q21" s="313"/>
    </row>
    <row r="22" spans="1:17" s="721" customFormat="1" ht="82.5" customHeight="1">
      <c r="A22" s="856">
        <v>11</v>
      </c>
      <c r="B22" s="857" t="s">
        <v>1200</v>
      </c>
      <c r="C22" s="858" t="s">
        <v>1201</v>
      </c>
      <c r="D22" s="858" t="s">
        <v>1202</v>
      </c>
      <c r="E22" s="858" t="s">
        <v>1203</v>
      </c>
      <c r="F22" s="318" t="s">
        <v>1683</v>
      </c>
      <c r="G22" s="318" t="s">
        <v>1204</v>
      </c>
      <c r="H22" s="877">
        <v>1800</v>
      </c>
      <c r="I22" s="877">
        <v>1000</v>
      </c>
      <c r="J22" s="877"/>
      <c r="K22" s="877"/>
      <c r="L22" s="877">
        <f>I22</f>
        <v>1000</v>
      </c>
      <c r="M22" s="877">
        <f>I22</f>
        <v>1000</v>
      </c>
      <c r="N22" s="877">
        <f>I22</f>
        <v>1000</v>
      </c>
      <c r="O22" s="859"/>
      <c r="P22" s="822"/>
      <c r="Q22" s="313"/>
    </row>
    <row r="23" spans="1:17" s="721" customFormat="1" ht="105">
      <c r="A23" s="856">
        <v>12</v>
      </c>
      <c r="B23" s="860" t="s">
        <v>1205</v>
      </c>
      <c r="C23" s="858" t="s">
        <v>1206</v>
      </c>
      <c r="D23" s="858" t="s">
        <v>1207</v>
      </c>
      <c r="E23" s="858" t="s">
        <v>1208</v>
      </c>
      <c r="F23" s="318" t="s">
        <v>1668</v>
      </c>
      <c r="G23" s="318" t="s">
        <v>1175</v>
      </c>
      <c r="H23" s="877">
        <v>6900</v>
      </c>
      <c r="I23" s="877">
        <v>1000</v>
      </c>
      <c r="J23" s="877"/>
      <c r="K23" s="877"/>
      <c r="L23" s="877">
        <f t="shared" si="4"/>
        <v>1000</v>
      </c>
      <c r="M23" s="877">
        <f t="shared" si="5"/>
        <v>1000</v>
      </c>
      <c r="N23" s="877">
        <f t="shared" si="6"/>
        <v>1000</v>
      </c>
      <c r="O23" s="859"/>
      <c r="P23" s="822"/>
      <c r="Q23" s="313"/>
    </row>
    <row r="24" spans="1:17" s="721" customFormat="1" ht="81" customHeight="1">
      <c r="A24" s="856">
        <v>13</v>
      </c>
      <c r="B24" s="860" t="s">
        <v>1209</v>
      </c>
      <c r="C24" s="858" t="s">
        <v>1210</v>
      </c>
      <c r="D24" s="858" t="s">
        <v>1211</v>
      </c>
      <c r="E24" s="858" t="s">
        <v>1414</v>
      </c>
      <c r="F24" s="318" t="s">
        <v>1669</v>
      </c>
      <c r="G24" s="318" t="s">
        <v>1212</v>
      </c>
      <c r="H24" s="877">
        <v>1005</v>
      </c>
      <c r="I24" s="877">
        <v>700</v>
      </c>
      <c r="J24" s="877"/>
      <c r="K24" s="877"/>
      <c r="L24" s="877">
        <f t="shared" si="4"/>
        <v>700</v>
      </c>
      <c r="M24" s="877">
        <f t="shared" si="5"/>
        <v>700</v>
      </c>
      <c r="N24" s="877">
        <f t="shared" si="6"/>
        <v>700</v>
      </c>
      <c r="O24" s="859"/>
      <c r="P24" s="822"/>
      <c r="Q24" s="313"/>
    </row>
    <row r="25" spans="1:17" s="721" customFormat="1" ht="85.5" customHeight="1">
      <c r="A25" s="856">
        <v>14</v>
      </c>
      <c r="B25" s="857" t="s">
        <v>1213</v>
      </c>
      <c r="C25" s="858" t="s">
        <v>1214</v>
      </c>
      <c r="D25" s="858" t="s">
        <v>1215</v>
      </c>
      <c r="E25" s="858" t="s">
        <v>1216</v>
      </c>
      <c r="F25" s="318" t="s">
        <v>1663</v>
      </c>
      <c r="G25" s="318" t="s">
        <v>1217</v>
      </c>
      <c r="H25" s="877">
        <v>1306</v>
      </c>
      <c r="I25" s="877">
        <v>915</v>
      </c>
      <c r="J25" s="877"/>
      <c r="K25" s="877"/>
      <c r="L25" s="877">
        <f t="shared" si="4"/>
        <v>915</v>
      </c>
      <c r="M25" s="877">
        <f t="shared" si="5"/>
        <v>915</v>
      </c>
      <c r="N25" s="877">
        <f t="shared" si="6"/>
        <v>915</v>
      </c>
      <c r="O25" s="859"/>
      <c r="P25" s="822"/>
    </row>
    <row r="26" spans="1:17" s="721" customFormat="1" ht="75">
      <c r="A26" s="856">
        <v>15</v>
      </c>
      <c r="B26" s="857" t="s">
        <v>1218</v>
      </c>
      <c r="C26" s="858" t="s">
        <v>1219</v>
      </c>
      <c r="D26" s="858" t="s">
        <v>1220</v>
      </c>
      <c r="E26" s="858" t="s">
        <v>1221</v>
      </c>
      <c r="F26" s="318" t="s">
        <v>1222</v>
      </c>
      <c r="G26" s="318" t="s">
        <v>1223</v>
      </c>
      <c r="H26" s="877">
        <v>4346</v>
      </c>
      <c r="I26" s="877">
        <v>1000</v>
      </c>
      <c r="J26" s="877"/>
      <c r="K26" s="877"/>
      <c r="L26" s="877">
        <f t="shared" si="4"/>
        <v>1000</v>
      </c>
      <c r="M26" s="877">
        <f t="shared" si="5"/>
        <v>1000</v>
      </c>
      <c r="N26" s="877">
        <f t="shared" si="6"/>
        <v>1000</v>
      </c>
      <c r="O26" s="859"/>
      <c r="P26" s="822"/>
    </row>
    <row r="27" spans="1:17" s="721" customFormat="1" ht="75">
      <c r="A27" s="856">
        <v>16</v>
      </c>
      <c r="B27" s="857" t="s">
        <v>1224</v>
      </c>
      <c r="C27" s="858" t="s">
        <v>1225</v>
      </c>
      <c r="D27" s="858" t="s">
        <v>1226</v>
      </c>
      <c r="E27" s="858" t="s">
        <v>1227</v>
      </c>
      <c r="F27" s="318" t="s">
        <v>1662</v>
      </c>
      <c r="G27" s="318" t="s">
        <v>1228</v>
      </c>
      <c r="H27" s="877">
        <v>3644</v>
      </c>
      <c r="I27" s="877">
        <v>1000</v>
      </c>
      <c r="J27" s="877"/>
      <c r="K27" s="877"/>
      <c r="L27" s="877">
        <f t="shared" si="4"/>
        <v>1000</v>
      </c>
      <c r="M27" s="877">
        <f t="shared" si="5"/>
        <v>1000</v>
      </c>
      <c r="N27" s="877">
        <f t="shared" si="6"/>
        <v>1000</v>
      </c>
      <c r="O27" s="859"/>
      <c r="P27" s="822"/>
    </row>
    <row r="28" spans="1:17" s="721" customFormat="1" ht="87" customHeight="1">
      <c r="A28" s="856">
        <v>17</v>
      </c>
      <c r="B28" s="857" t="s">
        <v>1229</v>
      </c>
      <c r="C28" s="858" t="s">
        <v>1230</v>
      </c>
      <c r="D28" s="858" t="s">
        <v>1231</v>
      </c>
      <c r="E28" s="858" t="s">
        <v>1232</v>
      </c>
      <c r="F28" s="318" t="s">
        <v>1233</v>
      </c>
      <c r="G28" s="318" t="s">
        <v>1234</v>
      </c>
      <c r="H28" s="877">
        <v>1292</v>
      </c>
      <c r="I28" s="877">
        <v>905</v>
      </c>
      <c r="J28" s="877"/>
      <c r="K28" s="877"/>
      <c r="L28" s="877">
        <f t="shared" si="4"/>
        <v>905</v>
      </c>
      <c r="M28" s="877">
        <f t="shared" si="5"/>
        <v>905</v>
      </c>
      <c r="N28" s="877">
        <f t="shared" si="6"/>
        <v>905</v>
      </c>
      <c r="O28" s="859"/>
      <c r="P28" s="822"/>
    </row>
    <row r="29" spans="1:17" s="721" customFormat="1" ht="75">
      <c r="A29" s="856">
        <v>18</v>
      </c>
      <c r="B29" s="857" t="s">
        <v>1235</v>
      </c>
      <c r="C29" s="858" t="s">
        <v>1236</v>
      </c>
      <c r="D29" s="858" t="s">
        <v>1237</v>
      </c>
      <c r="E29" s="858" t="s">
        <v>1238</v>
      </c>
      <c r="F29" s="318" t="s">
        <v>1670</v>
      </c>
      <c r="G29" s="318" t="s">
        <v>1175</v>
      </c>
      <c r="H29" s="877">
        <v>2445</v>
      </c>
      <c r="I29" s="877">
        <v>1000</v>
      </c>
      <c r="J29" s="877"/>
      <c r="K29" s="877"/>
      <c r="L29" s="877">
        <f t="shared" si="4"/>
        <v>1000</v>
      </c>
      <c r="M29" s="877">
        <f t="shared" si="5"/>
        <v>1000</v>
      </c>
      <c r="N29" s="877">
        <f t="shared" si="6"/>
        <v>1000</v>
      </c>
      <c r="O29" s="859"/>
      <c r="P29" s="822"/>
    </row>
    <row r="30" spans="1:17" s="721" customFormat="1" ht="75">
      <c r="A30" s="856">
        <v>19</v>
      </c>
      <c r="B30" s="857" t="s">
        <v>1239</v>
      </c>
      <c r="C30" s="858" t="s">
        <v>1240</v>
      </c>
      <c r="D30" s="858" t="s">
        <v>1241</v>
      </c>
      <c r="E30" s="858" t="s">
        <v>1242</v>
      </c>
      <c r="F30" s="318" t="s">
        <v>1243</v>
      </c>
      <c r="G30" s="318" t="s">
        <v>1244</v>
      </c>
      <c r="H30" s="877">
        <v>1199</v>
      </c>
      <c r="I30" s="877">
        <v>840</v>
      </c>
      <c r="J30" s="877"/>
      <c r="K30" s="877"/>
      <c r="L30" s="877">
        <f t="shared" si="4"/>
        <v>840</v>
      </c>
      <c r="M30" s="877">
        <f t="shared" si="5"/>
        <v>840</v>
      </c>
      <c r="N30" s="877">
        <f t="shared" si="6"/>
        <v>840</v>
      </c>
      <c r="O30" s="859"/>
      <c r="P30" s="822"/>
      <c r="Q30" s="313"/>
    </row>
    <row r="31" spans="1:17" s="721" customFormat="1" ht="83.25" customHeight="1">
      <c r="A31" s="856">
        <v>20</v>
      </c>
      <c r="B31" s="857" t="s">
        <v>1245</v>
      </c>
      <c r="C31" s="858" t="s">
        <v>1246</v>
      </c>
      <c r="D31" s="858" t="s">
        <v>1247</v>
      </c>
      <c r="E31" s="858" t="s">
        <v>1248</v>
      </c>
      <c r="F31" s="318" t="s">
        <v>1675</v>
      </c>
      <c r="G31" s="318" t="s">
        <v>1249</v>
      </c>
      <c r="H31" s="877">
        <v>1914</v>
      </c>
      <c r="I31" s="877">
        <v>1000</v>
      </c>
      <c r="J31" s="877"/>
      <c r="K31" s="877"/>
      <c r="L31" s="877">
        <f t="shared" si="4"/>
        <v>1000</v>
      </c>
      <c r="M31" s="877">
        <f t="shared" si="5"/>
        <v>1000</v>
      </c>
      <c r="N31" s="877">
        <f t="shared" si="6"/>
        <v>1000</v>
      </c>
      <c r="O31" s="859"/>
      <c r="P31" s="822"/>
      <c r="Q31" s="313"/>
    </row>
    <row r="32" spans="1:17" s="721" customFormat="1" ht="81" customHeight="1">
      <c r="A32" s="856">
        <v>21</v>
      </c>
      <c r="B32" s="857" t="s">
        <v>1250</v>
      </c>
      <c r="C32" s="858" t="s">
        <v>1251</v>
      </c>
      <c r="D32" s="858" t="s">
        <v>1252</v>
      </c>
      <c r="E32" s="858" t="s">
        <v>1156</v>
      </c>
      <c r="F32" s="318" t="s">
        <v>1674</v>
      </c>
      <c r="G32" s="318" t="s">
        <v>1160</v>
      </c>
      <c r="H32" s="877">
        <v>1740</v>
      </c>
      <c r="I32" s="877">
        <v>1000</v>
      </c>
      <c r="J32" s="877"/>
      <c r="K32" s="877"/>
      <c r="L32" s="877">
        <f>I32</f>
        <v>1000</v>
      </c>
      <c r="M32" s="877">
        <f>I32</f>
        <v>1000</v>
      </c>
      <c r="N32" s="877">
        <f>I32</f>
        <v>1000</v>
      </c>
      <c r="O32" s="859"/>
      <c r="P32" s="822"/>
      <c r="Q32" s="313"/>
    </row>
    <row r="33" spans="1:17" s="721" customFormat="1" ht="78" customHeight="1">
      <c r="A33" s="856">
        <v>22</v>
      </c>
      <c r="B33" s="857" t="s">
        <v>1253</v>
      </c>
      <c r="C33" s="858" t="s">
        <v>1254</v>
      </c>
      <c r="D33" s="858" t="s">
        <v>1255</v>
      </c>
      <c r="E33" s="858" t="s">
        <v>1256</v>
      </c>
      <c r="F33" s="318" t="s">
        <v>1673</v>
      </c>
      <c r="G33" s="318" t="s">
        <v>1257</v>
      </c>
      <c r="H33" s="877">
        <v>5100</v>
      </c>
      <c r="I33" s="877">
        <v>1000</v>
      </c>
      <c r="J33" s="877"/>
      <c r="K33" s="877"/>
      <c r="L33" s="877">
        <f t="shared" si="4"/>
        <v>1000</v>
      </c>
      <c r="M33" s="877">
        <f t="shared" si="5"/>
        <v>1000</v>
      </c>
      <c r="N33" s="877">
        <f t="shared" si="6"/>
        <v>1000</v>
      </c>
      <c r="O33" s="859"/>
      <c r="P33" s="822"/>
    </row>
    <row r="34" spans="1:17" s="721" customFormat="1" ht="96.75" customHeight="1">
      <c r="A34" s="856">
        <v>23</v>
      </c>
      <c r="B34" s="860" t="s">
        <v>1258</v>
      </c>
      <c r="C34" s="858" t="s">
        <v>1259</v>
      </c>
      <c r="D34" s="858" t="s">
        <v>1260</v>
      </c>
      <c r="E34" s="858" t="s">
        <v>1261</v>
      </c>
      <c r="F34" s="318" t="s">
        <v>1672</v>
      </c>
      <c r="G34" s="318" t="s">
        <v>1262</v>
      </c>
      <c r="H34" s="877">
        <v>1850</v>
      </c>
      <c r="I34" s="877">
        <v>1000</v>
      </c>
      <c r="J34" s="877"/>
      <c r="K34" s="877"/>
      <c r="L34" s="877">
        <f t="shared" si="4"/>
        <v>1000</v>
      </c>
      <c r="M34" s="877">
        <f t="shared" si="5"/>
        <v>1000</v>
      </c>
      <c r="N34" s="877">
        <f t="shared" si="6"/>
        <v>1000</v>
      </c>
      <c r="O34" s="859"/>
      <c r="P34" s="822"/>
    </row>
    <row r="35" spans="1:17" s="721" customFormat="1" ht="105">
      <c r="A35" s="856">
        <v>24</v>
      </c>
      <c r="B35" s="857" t="s">
        <v>1263</v>
      </c>
      <c r="C35" s="858" t="s">
        <v>1264</v>
      </c>
      <c r="D35" s="858" t="s">
        <v>1265</v>
      </c>
      <c r="E35" s="858" t="s">
        <v>1266</v>
      </c>
      <c r="F35" s="318" t="s">
        <v>1671</v>
      </c>
      <c r="G35" s="318" t="s">
        <v>1267</v>
      </c>
      <c r="H35" s="877">
        <v>2570</v>
      </c>
      <c r="I35" s="877">
        <v>1000</v>
      </c>
      <c r="J35" s="877"/>
      <c r="K35" s="877"/>
      <c r="L35" s="877">
        <f t="shared" si="4"/>
        <v>1000</v>
      </c>
      <c r="M35" s="877">
        <f t="shared" si="5"/>
        <v>1000</v>
      </c>
      <c r="N35" s="877">
        <f t="shared" si="6"/>
        <v>1000</v>
      </c>
      <c r="O35" s="859"/>
      <c r="P35" s="822"/>
    </row>
    <row r="36" spans="1:17" s="732" customFormat="1" ht="18" customHeight="1">
      <c r="A36" s="861" t="s">
        <v>1268</v>
      </c>
      <c r="B36" s="862" t="s">
        <v>1340</v>
      </c>
      <c r="C36" s="863"/>
      <c r="D36" s="863"/>
      <c r="E36" s="863"/>
      <c r="F36" s="320"/>
      <c r="G36" s="320"/>
      <c r="H36" s="878">
        <f t="shared" ref="H36:M36" si="7">H37+H38</f>
        <v>19800</v>
      </c>
      <c r="I36" s="878">
        <f t="shared" si="7"/>
        <v>17800</v>
      </c>
      <c r="J36" s="878"/>
      <c r="K36" s="878"/>
      <c r="L36" s="878">
        <f t="shared" si="7"/>
        <v>17800</v>
      </c>
      <c r="M36" s="878">
        <f t="shared" si="7"/>
        <v>17800</v>
      </c>
      <c r="N36" s="878">
        <f>N37+N38</f>
        <v>10730</v>
      </c>
      <c r="O36" s="864"/>
      <c r="P36" s="822"/>
    </row>
    <row r="37" spans="1:17" s="721" customFormat="1" ht="105">
      <c r="A37" s="856">
        <v>1</v>
      </c>
      <c r="B37" s="857" t="s">
        <v>1269</v>
      </c>
      <c r="C37" s="858" t="s">
        <v>1270</v>
      </c>
      <c r="D37" s="858" t="s">
        <v>1271</v>
      </c>
      <c r="E37" s="858" t="s">
        <v>1343</v>
      </c>
      <c r="F37" s="318" t="s">
        <v>1661</v>
      </c>
      <c r="G37" s="318" t="s">
        <v>1272</v>
      </c>
      <c r="H37" s="877">
        <v>12000</v>
      </c>
      <c r="I37" s="877">
        <v>10000</v>
      </c>
      <c r="J37" s="877"/>
      <c r="K37" s="877"/>
      <c r="L37" s="877">
        <v>10000</v>
      </c>
      <c r="M37" s="877">
        <v>10000</v>
      </c>
      <c r="N37" s="877">
        <v>6000</v>
      </c>
      <c r="O37" s="858"/>
      <c r="P37" s="822"/>
    </row>
    <row r="38" spans="1:17" s="721" customFormat="1" ht="90">
      <c r="A38" s="865">
        <v>2</v>
      </c>
      <c r="B38" s="866" t="s">
        <v>1273</v>
      </c>
      <c r="C38" s="867" t="s">
        <v>1274</v>
      </c>
      <c r="D38" s="867" t="s">
        <v>1275</v>
      </c>
      <c r="E38" s="867" t="s">
        <v>1344</v>
      </c>
      <c r="F38" s="868" t="s">
        <v>1676</v>
      </c>
      <c r="G38" s="868" t="s">
        <v>1276</v>
      </c>
      <c r="H38" s="879">
        <v>7800</v>
      </c>
      <c r="I38" s="879">
        <v>7800</v>
      </c>
      <c r="J38" s="879"/>
      <c r="K38" s="879"/>
      <c r="L38" s="879">
        <v>7800</v>
      </c>
      <c r="M38" s="879">
        <v>7800</v>
      </c>
      <c r="N38" s="879">
        <f>4680+50</f>
        <v>4730</v>
      </c>
      <c r="O38" s="867"/>
      <c r="P38" s="822"/>
    </row>
    <row r="39" spans="1:17" s="738" customFormat="1">
      <c r="A39" s="733"/>
      <c r="B39" s="734"/>
      <c r="C39" s="735"/>
      <c r="D39" s="735"/>
      <c r="E39" s="735"/>
      <c r="F39" s="734"/>
      <c r="G39" s="735"/>
      <c r="H39" s="736"/>
      <c r="I39" s="736"/>
      <c r="J39" s="736"/>
      <c r="K39" s="736"/>
      <c r="L39" s="737"/>
      <c r="M39" s="737"/>
      <c r="N39" s="736"/>
      <c r="O39" s="734"/>
    </row>
    <row r="40" spans="1:17" s="740" customFormat="1" ht="39" hidden="1" customHeight="1">
      <c r="A40" s="739"/>
      <c r="B40" s="740" t="s">
        <v>1277</v>
      </c>
      <c r="C40" s="741"/>
      <c r="D40" s="741"/>
      <c r="E40" s="741"/>
      <c r="G40" s="741"/>
      <c r="H40" s="742"/>
      <c r="I40" s="742"/>
      <c r="J40" s="742"/>
      <c r="K40" s="742"/>
      <c r="L40" s="743"/>
      <c r="M40" s="743"/>
      <c r="N40" s="742"/>
    </row>
    <row r="41" spans="1:17" s="721" customFormat="1" ht="49.5" hidden="1" customHeight="1">
      <c r="A41" s="726">
        <v>1</v>
      </c>
      <c r="B41" s="731" t="s">
        <v>1278</v>
      </c>
      <c r="C41" s="728" t="s">
        <v>1279</v>
      </c>
      <c r="D41" s="728" t="s">
        <v>1151</v>
      </c>
      <c r="E41" s="728" t="s">
        <v>1280</v>
      </c>
      <c r="F41" s="728" t="s">
        <v>1281</v>
      </c>
      <c r="G41" s="728" t="s">
        <v>1282</v>
      </c>
      <c r="H41" s="744">
        <v>10000</v>
      </c>
      <c r="I41" s="744">
        <v>10000</v>
      </c>
      <c r="J41" s="745"/>
      <c r="K41" s="745"/>
      <c r="L41" s="744">
        <v>10000</v>
      </c>
      <c r="M41" s="744">
        <v>10000</v>
      </c>
      <c r="N41" s="745">
        <v>9765</v>
      </c>
      <c r="O41" s="728" t="s">
        <v>1283</v>
      </c>
      <c r="P41" s="746"/>
      <c r="Q41" s="746"/>
    </row>
    <row r="42" spans="1:17" s="721" customFormat="1" ht="44.25" hidden="1" customHeight="1">
      <c r="A42" s="726">
        <v>22</v>
      </c>
      <c r="B42" s="731" t="s">
        <v>1284</v>
      </c>
      <c r="C42" s="728" t="s">
        <v>1285</v>
      </c>
      <c r="D42" s="728" t="s">
        <v>1286</v>
      </c>
      <c r="E42" s="728" t="s">
        <v>1287</v>
      </c>
      <c r="F42" s="730" t="s">
        <v>1288</v>
      </c>
      <c r="G42" s="728" t="s">
        <v>1249</v>
      </c>
      <c r="H42" s="730">
        <v>3500</v>
      </c>
      <c r="I42" s="730">
        <v>2000</v>
      </c>
      <c r="J42" s="745"/>
      <c r="K42" s="745"/>
      <c r="L42" s="745">
        <v>2000</v>
      </c>
      <c r="M42" s="745">
        <v>2000</v>
      </c>
      <c r="N42" s="745">
        <v>2000</v>
      </c>
      <c r="O42" s="728" t="s">
        <v>1283</v>
      </c>
      <c r="P42" s="746"/>
      <c r="Q42" s="746"/>
    </row>
    <row r="43" spans="1:17" s="721" customFormat="1" ht="51" hidden="1" customHeight="1">
      <c r="A43" s="726">
        <v>23</v>
      </c>
      <c r="B43" s="731" t="s">
        <v>1289</v>
      </c>
      <c r="C43" s="728" t="s">
        <v>1290</v>
      </c>
      <c r="D43" s="728" t="s">
        <v>1291</v>
      </c>
      <c r="E43" s="728" t="s">
        <v>1292</v>
      </c>
      <c r="F43" s="730" t="s">
        <v>1288</v>
      </c>
      <c r="G43" s="728" t="s">
        <v>1249</v>
      </c>
      <c r="H43" s="730">
        <v>3500</v>
      </c>
      <c r="I43" s="730">
        <v>2000</v>
      </c>
      <c r="J43" s="745"/>
      <c r="K43" s="745"/>
      <c r="L43" s="745">
        <v>2000</v>
      </c>
      <c r="M43" s="745">
        <v>2000</v>
      </c>
      <c r="N43" s="745">
        <v>2000</v>
      </c>
      <c r="O43" s="728" t="s">
        <v>1283</v>
      </c>
      <c r="P43" s="746"/>
      <c r="Q43" s="746"/>
    </row>
    <row r="44" spans="1:17" s="721" customFormat="1" ht="43.5" hidden="1" customHeight="1">
      <c r="A44" s="726">
        <v>24</v>
      </c>
      <c r="B44" s="727" t="s">
        <v>1293</v>
      </c>
      <c r="C44" s="728" t="s">
        <v>1294</v>
      </c>
      <c r="D44" s="728" t="s">
        <v>1295</v>
      </c>
      <c r="E44" s="728" t="s">
        <v>69</v>
      </c>
      <c r="F44" s="728" t="s">
        <v>1296</v>
      </c>
      <c r="G44" s="728" t="s">
        <v>1175</v>
      </c>
      <c r="H44" s="729">
        <v>5600</v>
      </c>
      <c r="I44" s="729">
        <v>2000</v>
      </c>
      <c r="J44" s="729"/>
      <c r="K44" s="729"/>
      <c r="L44" s="729">
        <v>2000</v>
      </c>
      <c r="M44" s="729">
        <v>2000</v>
      </c>
      <c r="N44" s="729">
        <v>2000</v>
      </c>
      <c r="O44" s="728" t="s">
        <v>1283</v>
      </c>
    </row>
    <row r="45" spans="1:17" s="753" customFormat="1" ht="34.5" hidden="1" customHeight="1">
      <c r="A45" s="726">
        <v>25</v>
      </c>
      <c r="B45" s="747" t="s">
        <v>1297</v>
      </c>
      <c r="C45" s="748" t="s">
        <v>1298</v>
      </c>
      <c r="D45" s="748" t="s">
        <v>1299</v>
      </c>
      <c r="E45" s="748" t="s">
        <v>1183</v>
      </c>
      <c r="F45" s="749" t="s">
        <v>1300</v>
      </c>
      <c r="G45" s="750" t="s">
        <v>1175</v>
      </c>
      <c r="H45" s="751">
        <v>7872</v>
      </c>
      <c r="I45" s="751">
        <v>1000</v>
      </c>
      <c r="J45" s="751"/>
      <c r="K45" s="751"/>
      <c r="L45" s="751">
        <v>1000</v>
      </c>
      <c r="M45" s="751">
        <v>1000</v>
      </c>
      <c r="N45" s="751">
        <v>1000</v>
      </c>
      <c r="O45" s="748" t="s">
        <v>1283</v>
      </c>
      <c r="P45" s="752"/>
      <c r="Q45" s="752"/>
    </row>
    <row r="46" spans="1:17" s="753" customFormat="1" ht="31.5" hidden="1" customHeight="1">
      <c r="A46" s="726">
        <v>26</v>
      </c>
      <c r="B46" s="747" t="s">
        <v>1301</v>
      </c>
      <c r="C46" s="748" t="s">
        <v>1302</v>
      </c>
      <c r="D46" s="748" t="s">
        <v>1237</v>
      </c>
      <c r="E46" s="748" t="s">
        <v>1303</v>
      </c>
      <c r="F46" s="748" t="s">
        <v>1304</v>
      </c>
      <c r="G46" s="748" t="s">
        <v>1175</v>
      </c>
      <c r="H46" s="754">
        <v>26035</v>
      </c>
      <c r="I46" s="754">
        <v>10000</v>
      </c>
      <c r="J46" s="754"/>
      <c r="K46" s="754"/>
      <c r="L46" s="754">
        <v>10000</v>
      </c>
      <c r="M46" s="754">
        <v>10000</v>
      </c>
      <c r="N46" s="754">
        <v>10000</v>
      </c>
      <c r="O46" s="748" t="s">
        <v>1283</v>
      </c>
    </row>
    <row r="47" spans="1:17" s="721" customFormat="1" ht="36" hidden="1" customHeight="1">
      <c r="A47" s="726">
        <v>27</v>
      </c>
      <c r="B47" s="727" t="s">
        <v>1305</v>
      </c>
      <c r="C47" s="728" t="s">
        <v>1306</v>
      </c>
      <c r="D47" s="728" t="s">
        <v>1307</v>
      </c>
      <c r="E47" s="728" t="s">
        <v>1308</v>
      </c>
      <c r="F47" s="728" t="s">
        <v>1309</v>
      </c>
      <c r="G47" s="728" t="s">
        <v>1249</v>
      </c>
      <c r="H47" s="729">
        <v>1351</v>
      </c>
      <c r="I47" s="729">
        <v>1000</v>
      </c>
      <c r="J47" s="729"/>
      <c r="K47" s="729"/>
      <c r="L47" s="729">
        <v>1000</v>
      </c>
      <c r="M47" s="729">
        <v>1000</v>
      </c>
      <c r="N47" s="729">
        <v>1000</v>
      </c>
      <c r="O47" s="728" t="s">
        <v>1283</v>
      </c>
    </row>
    <row r="48" spans="1:17" s="721" customFormat="1" ht="38.25" hidden="1" customHeight="1">
      <c r="A48" s="726">
        <v>28</v>
      </c>
      <c r="B48" s="727" t="s">
        <v>1310</v>
      </c>
      <c r="C48" s="728" t="s">
        <v>1311</v>
      </c>
      <c r="D48" s="728" t="s">
        <v>1312</v>
      </c>
      <c r="E48" s="728" t="s">
        <v>1313</v>
      </c>
      <c r="F48" s="728" t="s">
        <v>1314</v>
      </c>
      <c r="G48" s="728" t="s">
        <v>1249</v>
      </c>
      <c r="H48" s="729">
        <v>2800</v>
      </c>
      <c r="I48" s="729">
        <v>1000</v>
      </c>
      <c r="J48" s="729"/>
      <c r="K48" s="729"/>
      <c r="L48" s="729">
        <v>1000</v>
      </c>
      <c r="M48" s="729">
        <v>1000</v>
      </c>
      <c r="N48" s="729">
        <v>1000</v>
      </c>
      <c r="O48" s="728" t="s">
        <v>1283</v>
      </c>
    </row>
    <row r="49" spans="1:15" s="721" customFormat="1" ht="33" hidden="1" customHeight="1">
      <c r="A49" s="726">
        <v>29</v>
      </c>
      <c r="B49" s="727" t="s">
        <v>1315</v>
      </c>
      <c r="C49" s="728" t="s">
        <v>1316</v>
      </c>
      <c r="D49" s="728" t="s">
        <v>1317</v>
      </c>
      <c r="E49" s="728" t="s">
        <v>1318</v>
      </c>
      <c r="F49" s="728" t="s">
        <v>1319</v>
      </c>
      <c r="G49" s="728" t="s">
        <v>1249</v>
      </c>
      <c r="H49" s="729">
        <v>3500</v>
      </c>
      <c r="I49" s="729">
        <v>1000</v>
      </c>
      <c r="J49" s="729"/>
      <c r="K49" s="729"/>
      <c r="L49" s="729">
        <v>1000</v>
      </c>
      <c r="M49" s="729">
        <v>1000</v>
      </c>
      <c r="N49" s="729">
        <v>1000</v>
      </c>
      <c r="O49" s="728" t="s">
        <v>1283</v>
      </c>
    </row>
    <row r="50" spans="1:15" s="721" customFormat="1" ht="53.25" hidden="1" customHeight="1">
      <c r="A50" s="726">
        <v>25</v>
      </c>
      <c r="B50" s="727" t="s">
        <v>1320</v>
      </c>
      <c r="C50" s="728" t="s">
        <v>1321</v>
      </c>
      <c r="D50" s="755" t="s">
        <v>1322</v>
      </c>
      <c r="E50" s="728" t="s">
        <v>1323</v>
      </c>
      <c r="F50" s="728" t="s">
        <v>1324</v>
      </c>
      <c r="G50" s="728" t="s">
        <v>1249</v>
      </c>
      <c r="H50" s="729">
        <v>1700</v>
      </c>
      <c r="I50" s="729">
        <v>1000</v>
      </c>
      <c r="J50" s="729"/>
      <c r="K50" s="729"/>
      <c r="L50" s="729">
        <v>1000</v>
      </c>
      <c r="M50" s="729">
        <v>1000</v>
      </c>
      <c r="N50" s="729">
        <v>1000</v>
      </c>
      <c r="O50" s="728" t="s">
        <v>1283</v>
      </c>
    </row>
    <row r="51" spans="1:15" s="721" customFormat="1" ht="43.5" hidden="1" customHeight="1">
      <c r="A51" s="726">
        <v>26</v>
      </c>
      <c r="B51" s="727" t="s">
        <v>1325</v>
      </c>
      <c r="C51" s="728" t="s">
        <v>1326</v>
      </c>
      <c r="D51" s="728" t="s">
        <v>1327</v>
      </c>
      <c r="E51" s="728" t="s">
        <v>1328</v>
      </c>
      <c r="F51" s="728" t="s">
        <v>1329</v>
      </c>
      <c r="G51" s="728" t="s">
        <v>1330</v>
      </c>
      <c r="H51" s="729">
        <v>2500</v>
      </c>
      <c r="I51" s="729">
        <v>1000</v>
      </c>
      <c r="J51" s="729"/>
      <c r="K51" s="729"/>
      <c r="L51" s="729">
        <v>1000</v>
      </c>
      <c r="M51" s="729">
        <v>1000</v>
      </c>
      <c r="N51" s="729">
        <v>1000</v>
      </c>
      <c r="O51" s="728" t="s">
        <v>1283</v>
      </c>
    </row>
    <row r="52" spans="1:15" s="721" customFormat="1" ht="38.25" hidden="1" customHeight="1">
      <c r="A52" s="726">
        <v>27</v>
      </c>
      <c r="B52" s="727" t="s">
        <v>1331</v>
      </c>
      <c r="C52" s="728" t="s">
        <v>1332</v>
      </c>
      <c r="D52" s="728" t="s">
        <v>1333</v>
      </c>
      <c r="E52" s="728" t="s">
        <v>1334</v>
      </c>
      <c r="F52" s="728" t="s">
        <v>1335</v>
      </c>
      <c r="G52" s="728" t="s">
        <v>1249</v>
      </c>
      <c r="H52" s="729">
        <v>2357</v>
      </c>
      <c r="I52" s="729">
        <v>1000</v>
      </c>
      <c r="J52" s="729"/>
      <c r="K52" s="729"/>
      <c r="L52" s="729">
        <v>1000</v>
      </c>
      <c r="M52" s="729">
        <v>1000</v>
      </c>
      <c r="N52" s="729">
        <v>1000</v>
      </c>
      <c r="O52" s="728" t="s">
        <v>1283</v>
      </c>
    </row>
    <row r="53" spans="1:15" s="721" customFormat="1" ht="13.5" hidden="1" customHeight="1">
      <c r="A53" s="726"/>
      <c r="B53" s="727"/>
      <c r="C53" s="728"/>
      <c r="D53" s="728"/>
      <c r="E53" s="728"/>
      <c r="F53" s="728"/>
      <c r="G53" s="728"/>
      <c r="H53" s="729"/>
      <c r="I53" s="729"/>
      <c r="J53" s="729"/>
      <c r="K53" s="729"/>
      <c r="L53" s="729"/>
      <c r="M53" s="729"/>
      <c r="N53" s="729"/>
      <c r="O53" s="728"/>
    </row>
    <row r="54" spans="1:15" s="721" customFormat="1" ht="15" hidden="1">
      <c r="A54" s="728"/>
      <c r="B54" s="756"/>
      <c r="C54" s="757"/>
      <c r="D54" s="757"/>
      <c r="E54" s="757"/>
      <c r="F54" s="756"/>
      <c r="G54" s="757"/>
      <c r="H54" s="729"/>
      <c r="I54" s="729"/>
      <c r="J54" s="729"/>
      <c r="K54" s="729"/>
      <c r="L54" s="758"/>
      <c r="M54" s="758"/>
      <c r="N54" s="729"/>
      <c r="O54" s="756"/>
    </row>
    <row r="55" spans="1:15" s="721" customFormat="1" ht="15" hidden="1">
      <c r="A55" s="728"/>
      <c r="B55" s="756"/>
      <c r="C55" s="757"/>
      <c r="D55" s="757"/>
      <c r="E55" s="757"/>
      <c r="F55" s="756"/>
      <c r="G55" s="757"/>
      <c r="H55" s="729"/>
      <c r="I55" s="729"/>
      <c r="J55" s="729"/>
      <c r="K55" s="729"/>
      <c r="L55" s="758"/>
      <c r="M55" s="758"/>
      <c r="N55" s="729"/>
      <c r="O55" s="756"/>
    </row>
    <row r="56" spans="1:15" s="721" customFormat="1" ht="15" hidden="1">
      <c r="A56" s="728"/>
      <c r="B56" s="756"/>
      <c r="C56" s="757"/>
      <c r="D56" s="757"/>
      <c r="E56" s="757"/>
      <c r="F56" s="756"/>
      <c r="G56" s="757"/>
      <c r="H56" s="729"/>
      <c r="I56" s="729"/>
      <c r="J56" s="729"/>
      <c r="K56" s="729"/>
      <c r="L56" s="758"/>
      <c r="M56" s="758"/>
      <c r="N56" s="729"/>
      <c r="O56" s="756"/>
    </row>
    <row r="57" spans="1:15" s="721" customFormat="1" ht="15" hidden="1">
      <c r="A57" s="728"/>
      <c r="B57" s="756"/>
      <c r="C57" s="757"/>
      <c r="D57" s="757"/>
      <c r="E57" s="757"/>
      <c r="F57" s="756"/>
      <c r="G57" s="757"/>
      <c r="H57" s="729"/>
      <c r="I57" s="729"/>
      <c r="J57" s="729"/>
      <c r="K57" s="729"/>
      <c r="L57" s="758"/>
      <c r="M57" s="758"/>
      <c r="N57" s="729"/>
      <c r="O57" s="756"/>
    </row>
    <row r="58" spans="1:15" s="721" customFormat="1" ht="15" hidden="1">
      <c r="A58" s="728"/>
      <c r="B58" s="756"/>
      <c r="C58" s="757"/>
      <c r="D58" s="757"/>
      <c r="E58" s="757"/>
      <c r="F58" s="756"/>
      <c r="G58" s="757"/>
      <c r="H58" s="729"/>
      <c r="I58" s="729"/>
      <c r="J58" s="729"/>
      <c r="K58" s="729"/>
      <c r="L58" s="758"/>
      <c r="M58" s="758"/>
      <c r="N58" s="729"/>
      <c r="O58" s="756"/>
    </row>
    <row r="59" spans="1:15" s="721" customFormat="1" ht="15" hidden="1">
      <c r="A59" s="728"/>
      <c r="B59" s="756"/>
      <c r="C59" s="757"/>
      <c r="D59" s="757"/>
      <c r="E59" s="757"/>
      <c r="F59" s="756"/>
      <c r="G59" s="757"/>
      <c r="H59" s="729"/>
      <c r="I59" s="729"/>
      <c r="J59" s="729"/>
      <c r="K59" s="729"/>
      <c r="L59" s="758"/>
      <c r="M59" s="758"/>
      <c r="N59" s="729"/>
      <c r="O59" s="756"/>
    </row>
    <row r="60" spans="1:15" s="721" customFormat="1" ht="15" hidden="1">
      <c r="A60" s="728"/>
      <c r="B60" s="756"/>
      <c r="C60" s="757"/>
      <c r="D60" s="757"/>
      <c r="E60" s="757"/>
      <c r="F60" s="756"/>
      <c r="G60" s="757"/>
      <c r="H60" s="729"/>
      <c r="I60" s="729"/>
      <c r="J60" s="729"/>
      <c r="K60" s="729"/>
      <c r="L60" s="758"/>
      <c r="M60" s="758"/>
      <c r="N60" s="729"/>
      <c r="O60" s="756"/>
    </row>
    <row r="61" spans="1:15" s="721" customFormat="1" ht="15" hidden="1">
      <c r="A61" s="728"/>
      <c r="B61" s="756"/>
      <c r="C61" s="757"/>
      <c r="D61" s="757"/>
      <c r="E61" s="757"/>
      <c r="F61" s="756"/>
      <c r="G61" s="757"/>
      <c r="H61" s="729"/>
      <c r="I61" s="729"/>
      <c r="J61" s="729"/>
      <c r="K61" s="729"/>
      <c r="L61" s="758"/>
      <c r="M61" s="758"/>
      <c r="N61" s="729"/>
      <c r="O61" s="756"/>
    </row>
    <row r="62" spans="1:15" s="721" customFormat="1" ht="15">
      <c r="A62" s="755"/>
      <c r="C62" s="759"/>
      <c r="D62" s="759"/>
      <c r="E62" s="759"/>
      <c r="G62" s="759"/>
      <c r="H62" s="760"/>
      <c r="I62" s="760"/>
      <c r="J62" s="760"/>
      <c r="K62" s="760"/>
      <c r="L62" s="761"/>
      <c r="M62" s="761"/>
      <c r="N62" s="760"/>
    </row>
    <row r="63" spans="1:15" s="313" customFormat="1"/>
    <row r="64" spans="1:15" s="313" customFormat="1"/>
    <row r="65" s="313" customFormat="1"/>
    <row r="66" s="313" customFormat="1"/>
    <row r="67" s="313" customFormat="1"/>
    <row r="68" s="313" customFormat="1"/>
    <row r="69" s="313" customFormat="1"/>
    <row r="70" s="313" customFormat="1"/>
    <row r="71" s="313" customFormat="1"/>
    <row r="72" s="313" customFormat="1"/>
    <row r="73" s="313" customFormat="1"/>
    <row r="74" s="313" customFormat="1"/>
    <row r="75" s="313" customFormat="1"/>
    <row r="76" s="313" customFormat="1"/>
    <row r="77" s="313" customFormat="1"/>
    <row r="78" s="313" customFormat="1"/>
    <row r="79" s="313" customFormat="1"/>
    <row r="80" s="313" customFormat="1"/>
    <row r="81" s="313" customFormat="1"/>
    <row r="82" s="313" customFormat="1"/>
    <row r="83" s="313" customFormat="1"/>
    <row r="84" s="313" customFormat="1"/>
    <row r="85" s="313" customFormat="1"/>
  </sheetData>
  <mergeCells count="16">
    <mergeCell ref="B9:E9"/>
    <mergeCell ref="A1:O1"/>
    <mergeCell ref="N3:O3"/>
    <mergeCell ref="A4:A5"/>
    <mergeCell ref="B4:B5"/>
    <mergeCell ref="C4:C5"/>
    <mergeCell ref="D4:D5"/>
    <mergeCell ref="E4:E5"/>
    <mergeCell ref="F4:F5"/>
    <mergeCell ref="G4:G5"/>
    <mergeCell ref="H4:I4"/>
    <mergeCell ref="J4:K4"/>
    <mergeCell ref="L4:M4"/>
    <mergeCell ref="N4:N5"/>
    <mergeCell ref="O4:O5"/>
    <mergeCell ref="A2:O2"/>
  </mergeCells>
  <printOptions horizontalCentered="1"/>
  <pageMargins left="0.23622047244094491" right="0.23622047244094491" top="0.78740157480314965" bottom="0.55118110236220474" header="0.31496062992125984" footer="0.31496062992125984"/>
  <pageSetup paperSize="9" scale="7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29"/>
  <sheetViews>
    <sheetView zoomScale="80" zoomScaleNormal="80" workbookViewId="0">
      <pane xSplit="2" ySplit="6" topLeftCell="C7" activePane="bottomRight" state="frozen"/>
      <selection activeCell="B22" sqref="B22"/>
      <selection pane="topRight" activeCell="B22" sqref="B22"/>
      <selection pane="bottomLeft" activeCell="B22" sqref="B22"/>
      <selection pane="bottomRight" activeCell="W12" sqref="W12"/>
    </sheetView>
  </sheetViews>
  <sheetFormatPr defaultColWidth="9" defaultRowHeight="15.75"/>
  <cols>
    <col min="1" max="1" width="4.625" style="113" customWidth="1"/>
    <col min="2" max="2" width="34.25" style="114" customWidth="1"/>
    <col min="3" max="3" width="17" style="113" customWidth="1"/>
    <col min="4" max="4" width="12.25" style="113" customWidth="1"/>
    <col min="5" max="5" width="10" style="114" customWidth="1"/>
    <col min="6" max="6" width="11.25" style="114" customWidth="1"/>
    <col min="7" max="7" width="10.375" style="114" customWidth="1"/>
    <col min="8" max="8" width="9.125" style="114" customWidth="1"/>
    <col min="9" max="9" width="10.125" style="114" customWidth="1"/>
    <col min="10" max="10" width="9.75" style="260" customWidth="1"/>
    <col min="11" max="11" width="9.375" style="260" customWidth="1"/>
    <col min="12" max="12" width="12.625" style="113" customWidth="1" collapsed="1"/>
    <col min="13" max="13" width="27.25" style="114" hidden="1" customWidth="1"/>
    <col min="14" max="14" width="11.625" style="114" customWidth="1"/>
    <col min="15" max="16" width="12.625" style="114" bestFit="1" customWidth="1"/>
    <col min="17" max="16384" width="9" style="114"/>
  </cols>
  <sheetData>
    <row r="1" spans="1:15" s="243" customFormat="1" ht="47.25" customHeight="1">
      <c r="A1" s="1029" t="s">
        <v>1746</v>
      </c>
      <c r="B1" s="1029"/>
      <c r="C1" s="1029"/>
      <c r="D1" s="1029"/>
      <c r="E1" s="1029"/>
      <c r="F1" s="1029"/>
      <c r="G1" s="1029"/>
      <c r="H1" s="1029"/>
      <c r="I1" s="1029"/>
      <c r="J1" s="1029"/>
      <c r="K1" s="1029"/>
      <c r="L1" s="1029"/>
    </row>
    <row r="2" spans="1:15" s="243" customFormat="1" ht="21" customHeight="1">
      <c r="A2" s="1030" t="str">
        <f>'1. Thủy lợi phí'!A2:C2</f>
        <v>(Kèm theo Quyết định số       4848     /QĐ-UBND ngày     19     /    12     /2023 của UBND tỉnh)</v>
      </c>
      <c r="B2" s="1030"/>
      <c r="C2" s="1030"/>
      <c r="D2" s="1030"/>
      <c r="E2" s="1030"/>
      <c r="F2" s="1030"/>
      <c r="G2" s="1030"/>
      <c r="H2" s="1030"/>
      <c r="I2" s="1030"/>
      <c r="J2" s="1030"/>
      <c r="K2" s="1030"/>
      <c r="L2" s="1030"/>
    </row>
    <row r="3" spans="1:15" ht="25.5" customHeight="1">
      <c r="J3" s="1031" t="s">
        <v>0</v>
      </c>
      <c r="K3" s="1031"/>
      <c r="L3" s="1031"/>
    </row>
    <row r="4" spans="1:15" ht="18.75" customHeight="1">
      <c r="A4" s="1032" t="s">
        <v>54</v>
      </c>
      <c r="B4" s="1032" t="s">
        <v>42</v>
      </c>
      <c r="C4" s="1032" t="s">
        <v>1740</v>
      </c>
      <c r="D4" s="1032" t="s">
        <v>755</v>
      </c>
      <c r="E4" s="1035" t="s">
        <v>422</v>
      </c>
      <c r="F4" s="1036"/>
      <c r="G4" s="1037"/>
      <c r="H4" s="1035" t="s">
        <v>171</v>
      </c>
      <c r="I4" s="1037"/>
      <c r="J4" s="1032" t="s">
        <v>151</v>
      </c>
      <c r="K4" s="1032" t="s">
        <v>432</v>
      </c>
      <c r="L4" s="1032" t="s">
        <v>2</v>
      </c>
    </row>
    <row r="5" spans="1:15">
      <c r="A5" s="1033"/>
      <c r="B5" s="1033"/>
      <c r="C5" s="1033"/>
      <c r="D5" s="1033"/>
      <c r="E5" s="1032" t="s">
        <v>38</v>
      </c>
      <c r="F5" s="1035" t="s">
        <v>64</v>
      </c>
      <c r="G5" s="1037"/>
      <c r="H5" s="1032" t="s">
        <v>38</v>
      </c>
      <c r="I5" s="261" t="s">
        <v>188</v>
      </c>
      <c r="J5" s="1033"/>
      <c r="K5" s="1033"/>
      <c r="L5" s="1033"/>
    </row>
    <row r="6" spans="1:15" ht="91.5" customHeight="1">
      <c r="A6" s="1034"/>
      <c r="B6" s="1034"/>
      <c r="C6" s="1034"/>
      <c r="D6" s="1034"/>
      <c r="E6" s="1034"/>
      <c r="F6" s="261" t="s">
        <v>255</v>
      </c>
      <c r="G6" s="261" t="s">
        <v>970</v>
      </c>
      <c r="H6" s="1034"/>
      <c r="I6" s="261" t="s">
        <v>971</v>
      </c>
      <c r="J6" s="1034"/>
      <c r="K6" s="1034"/>
      <c r="L6" s="1034"/>
    </row>
    <row r="7" spans="1:15" s="892" customFormat="1" ht="17.25" customHeight="1">
      <c r="A7" s="891" t="s">
        <v>35</v>
      </c>
      <c r="B7" s="891" t="s">
        <v>41</v>
      </c>
      <c r="C7" s="891" t="s">
        <v>44</v>
      </c>
      <c r="D7" s="891" t="s">
        <v>62</v>
      </c>
      <c r="E7" s="891">
        <v>1</v>
      </c>
      <c r="F7" s="891">
        <v>2</v>
      </c>
      <c r="G7" s="891">
        <v>3</v>
      </c>
      <c r="H7" s="891">
        <v>4</v>
      </c>
      <c r="I7" s="891">
        <v>5</v>
      </c>
      <c r="J7" s="891">
        <v>6</v>
      </c>
      <c r="K7" s="891">
        <v>7</v>
      </c>
      <c r="L7" s="891">
        <v>8</v>
      </c>
    </row>
    <row r="8" spans="1:15" ht="27" customHeight="1">
      <c r="A8" s="262"/>
      <c r="B8" s="516" t="s">
        <v>1739</v>
      </c>
      <c r="C8" s="262"/>
      <c r="D8" s="262"/>
      <c r="E8" s="263">
        <f>E9+E67</f>
        <v>905875</v>
      </c>
      <c r="F8" s="263">
        <f t="shared" ref="F8:K8" si="0">F9+F67</f>
        <v>859624</v>
      </c>
      <c r="G8" s="263">
        <f t="shared" si="0"/>
        <v>46251</v>
      </c>
      <c r="H8" s="263">
        <f t="shared" si="0"/>
        <v>153046</v>
      </c>
      <c r="I8" s="263">
        <f t="shared" si="0"/>
        <v>153046</v>
      </c>
      <c r="J8" s="263">
        <f t="shared" si="0"/>
        <v>706578</v>
      </c>
      <c r="K8" s="263">
        <f t="shared" si="0"/>
        <v>360000</v>
      </c>
      <c r="L8" s="263"/>
      <c r="N8" s="279"/>
      <c r="O8" s="264"/>
    </row>
    <row r="9" spans="1:15" ht="27" customHeight="1">
      <c r="A9" s="447" t="s">
        <v>4</v>
      </c>
      <c r="B9" s="453" t="s">
        <v>124</v>
      </c>
      <c r="C9" s="241"/>
      <c r="D9" s="241"/>
      <c r="E9" s="115">
        <f>SUM(E10:E66)</f>
        <v>445375</v>
      </c>
      <c r="F9" s="115">
        <f t="shared" ref="F9:K9" si="1">SUM(F10:F66)</f>
        <v>399124</v>
      </c>
      <c r="G9" s="115">
        <f t="shared" si="1"/>
        <v>46251</v>
      </c>
      <c r="H9" s="115">
        <f t="shared" si="1"/>
        <v>153046</v>
      </c>
      <c r="I9" s="115">
        <f t="shared" si="1"/>
        <v>153046</v>
      </c>
      <c r="J9" s="115">
        <f t="shared" si="1"/>
        <v>246078</v>
      </c>
      <c r="K9" s="115">
        <f t="shared" si="1"/>
        <v>166300</v>
      </c>
      <c r="L9" s="246"/>
    </row>
    <row r="10" spans="1:15" ht="47.25">
      <c r="A10" s="280">
        <v>1</v>
      </c>
      <c r="B10" s="452" t="s">
        <v>972</v>
      </c>
      <c r="C10" s="280" t="s">
        <v>359</v>
      </c>
      <c r="D10" s="280" t="s">
        <v>1042</v>
      </c>
      <c r="E10" s="448">
        <v>7500</v>
      </c>
      <c r="F10" s="448">
        <v>7500</v>
      </c>
      <c r="G10" s="448"/>
      <c r="H10" s="448">
        <v>2900</v>
      </c>
      <c r="I10" s="448">
        <v>2900</v>
      </c>
      <c r="J10" s="448">
        <v>4600</v>
      </c>
      <c r="K10" s="448">
        <v>3100</v>
      </c>
      <c r="L10" s="246"/>
      <c r="N10" s="297"/>
    </row>
    <row r="11" spans="1:15" ht="47.25">
      <c r="A11" s="280">
        <v>2</v>
      </c>
      <c r="B11" s="452" t="s">
        <v>973</v>
      </c>
      <c r="C11" s="280" t="s">
        <v>360</v>
      </c>
      <c r="D11" s="280" t="s">
        <v>1391</v>
      </c>
      <c r="E11" s="448">
        <v>6000</v>
      </c>
      <c r="F11" s="448">
        <v>6000</v>
      </c>
      <c r="G11" s="448"/>
      <c r="H11" s="448">
        <v>2300</v>
      </c>
      <c r="I11" s="448">
        <v>2300</v>
      </c>
      <c r="J11" s="448">
        <v>3700</v>
      </c>
      <c r="K11" s="448">
        <v>2500</v>
      </c>
      <c r="L11" s="241"/>
      <c r="N11" s="297"/>
    </row>
    <row r="12" spans="1:15" ht="31.5">
      <c r="A12" s="280">
        <v>3</v>
      </c>
      <c r="B12" s="452" t="s">
        <v>361</v>
      </c>
      <c r="C12" s="280" t="s">
        <v>362</v>
      </c>
      <c r="D12" s="280" t="s">
        <v>1391</v>
      </c>
      <c r="E12" s="448">
        <v>7500</v>
      </c>
      <c r="F12" s="448">
        <v>7500</v>
      </c>
      <c r="G12" s="448"/>
      <c r="H12" s="448">
        <v>2900</v>
      </c>
      <c r="I12" s="448">
        <v>2900</v>
      </c>
      <c r="J12" s="448">
        <v>4600</v>
      </c>
      <c r="K12" s="448">
        <v>3100</v>
      </c>
      <c r="L12" s="241"/>
      <c r="N12" s="297"/>
    </row>
    <row r="13" spans="1:15" ht="47.25">
      <c r="A13" s="280">
        <v>4</v>
      </c>
      <c r="B13" s="452" t="s">
        <v>1595</v>
      </c>
      <c r="C13" s="280" t="s">
        <v>363</v>
      </c>
      <c r="D13" s="280" t="s">
        <v>1392</v>
      </c>
      <c r="E13" s="448">
        <v>7000</v>
      </c>
      <c r="F13" s="448">
        <v>7000</v>
      </c>
      <c r="G13" s="448"/>
      <c r="H13" s="448">
        <v>2700</v>
      </c>
      <c r="I13" s="448">
        <v>2700</v>
      </c>
      <c r="J13" s="448">
        <v>4300</v>
      </c>
      <c r="K13" s="448">
        <v>2900</v>
      </c>
      <c r="L13" s="241"/>
      <c r="N13" s="297"/>
    </row>
    <row r="14" spans="1:15" ht="47.25">
      <c r="A14" s="280">
        <v>5</v>
      </c>
      <c r="B14" s="452" t="s">
        <v>364</v>
      </c>
      <c r="C14" s="280" t="s">
        <v>365</v>
      </c>
      <c r="D14" s="280" t="s">
        <v>1392</v>
      </c>
      <c r="E14" s="448">
        <v>8000</v>
      </c>
      <c r="F14" s="448">
        <v>8000</v>
      </c>
      <c r="G14" s="448"/>
      <c r="H14" s="448">
        <v>3000</v>
      </c>
      <c r="I14" s="448">
        <v>3000</v>
      </c>
      <c r="J14" s="448">
        <v>5000</v>
      </c>
      <c r="K14" s="448">
        <v>3400</v>
      </c>
      <c r="L14" s="241"/>
      <c r="N14" s="297"/>
    </row>
    <row r="15" spans="1:15" ht="31.5">
      <c r="A15" s="280">
        <v>6</v>
      </c>
      <c r="B15" s="452" t="s">
        <v>974</v>
      </c>
      <c r="C15" s="280" t="s">
        <v>366</v>
      </c>
      <c r="D15" s="280" t="s">
        <v>1045</v>
      </c>
      <c r="E15" s="448">
        <v>7000</v>
      </c>
      <c r="F15" s="448">
        <v>7000</v>
      </c>
      <c r="G15" s="448"/>
      <c r="H15" s="448">
        <v>2700</v>
      </c>
      <c r="I15" s="448">
        <v>2700</v>
      </c>
      <c r="J15" s="448">
        <v>4300</v>
      </c>
      <c r="K15" s="448">
        <v>2900</v>
      </c>
      <c r="L15" s="241"/>
      <c r="N15" s="297"/>
    </row>
    <row r="16" spans="1:15" ht="47.25">
      <c r="A16" s="280">
        <v>7</v>
      </c>
      <c r="B16" s="452" t="s">
        <v>975</v>
      </c>
      <c r="C16" s="280" t="s">
        <v>367</v>
      </c>
      <c r="D16" s="280" t="s">
        <v>1045</v>
      </c>
      <c r="E16" s="448">
        <v>7000</v>
      </c>
      <c r="F16" s="448">
        <v>7000</v>
      </c>
      <c r="G16" s="448"/>
      <c r="H16" s="448">
        <v>2700</v>
      </c>
      <c r="I16" s="448">
        <v>2700</v>
      </c>
      <c r="J16" s="448">
        <v>4300</v>
      </c>
      <c r="K16" s="448">
        <v>2900</v>
      </c>
      <c r="L16" s="241"/>
      <c r="N16" s="297"/>
    </row>
    <row r="17" spans="1:14" ht="31.5">
      <c r="A17" s="280">
        <v>8</v>
      </c>
      <c r="B17" s="452" t="s">
        <v>423</v>
      </c>
      <c r="C17" s="280" t="s">
        <v>976</v>
      </c>
      <c r="D17" s="280" t="s">
        <v>1045</v>
      </c>
      <c r="E17" s="448">
        <v>6316</v>
      </c>
      <c r="F17" s="448">
        <v>6000</v>
      </c>
      <c r="G17" s="448">
        <v>316</v>
      </c>
      <c r="H17" s="448">
        <v>2300</v>
      </c>
      <c r="I17" s="448">
        <v>2300</v>
      </c>
      <c r="J17" s="448">
        <v>3700</v>
      </c>
      <c r="K17" s="448">
        <v>2500</v>
      </c>
      <c r="L17" s="241"/>
      <c r="N17" s="297"/>
    </row>
    <row r="18" spans="1:14" ht="47.25">
      <c r="A18" s="280">
        <v>9</v>
      </c>
      <c r="B18" s="452" t="s">
        <v>977</v>
      </c>
      <c r="C18" s="280" t="s">
        <v>978</v>
      </c>
      <c r="D18" s="280" t="s">
        <v>1045</v>
      </c>
      <c r="E18" s="448">
        <v>4557</v>
      </c>
      <c r="F18" s="448">
        <v>4000</v>
      </c>
      <c r="G18" s="448">
        <v>557</v>
      </c>
      <c r="H18" s="448">
        <v>1500</v>
      </c>
      <c r="I18" s="448">
        <v>1500</v>
      </c>
      <c r="J18" s="448">
        <v>2500</v>
      </c>
      <c r="K18" s="448">
        <v>1700</v>
      </c>
      <c r="L18" s="241"/>
      <c r="N18" s="297"/>
    </row>
    <row r="19" spans="1:14" ht="47.25">
      <c r="A19" s="280">
        <v>10</v>
      </c>
      <c r="B19" s="452" t="s">
        <v>979</v>
      </c>
      <c r="C19" s="280" t="s">
        <v>368</v>
      </c>
      <c r="D19" s="280" t="s">
        <v>1045</v>
      </c>
      <c r="E19" s="448">
        <v>7000</v>
      </c>
      <c r="F19" s="448">
        <v>7000</v>
      </c>
      <c r="G19" s="448"/>
      <c r="H19" s="448">
        <v>2700</v>
      </c>
      <c r="I19" s="448">
        <v>2700</v>
      </c>
      <c r="J19" s="448">
        <v>4300</v>
      </c>
      <c r="K19" s="448">
        <v>2900</v>
      </c>
      <c r="L19" s="241"/>
      <c r="N19" s="297"/>
    </row>
    <row r="20" spans="1:14" ht="47.25">
      <c r="A20" s="280">
        <v>11</v>
      </c>
      <c r="B20" s="452" t="s">
        <v>369</v>
      </c>
      <c r="C20" s="280" t="s">
        <v>370</v>
      </c>
      <c r="D20" s="280" t="s">
        <v>88</v>
      </c>
      <c r="E20" s="448">
        <v>7000</v>
      </c>
      <c r="F20" s="448">
        <v>7000</v>
      </c>
      <c r="G20" s="448"/>
      <c r="H20" s="448">
        <v>2700</v>
      </c>
      <c r="I20" s="448">
        <v>2700</v>
      </c>
      <c r="J20" s="448">
        <v>4300</v>
      </c>
      <c r="K20" s="448">
        <v>2900</v>
      </c>
      <c r="L20" s="241"/>
      <c r="N20" s="297"/>
    </row>
    <row r="21" spans="1:14" ht="47.25">
      <c r="A21" s="280">
        <v>12</v>
      </c>
      <c r="B21" s="452" t="s">
        <v>980</v>
      </c>
      <c r="C21" s="280" t="s">
        <v>981</v>
      </c>
      <c r="D21" s="280" t="s">
        <v>88</v>
      </c>
      <c r="E21" s="448">
        <v>8500</v>
      </c>
      <c r="F21" s="448">
        <v>8000</v>
      </c>
      <c r="G21" s="448">
        <v>500</v>
      </c>
      <c r="H21" s="448">
        <v>3000</v>
      </c>
      <c r="I21" s="448">
        <v>3000</v>
      </c>
      <c r="J21" s="448">
        <v>5000</v>
      </c>
      <c r="K21" s="448">
        <v>3400</v>
      </c>
      <c r="L21" s="241"/>
      <c r="N21" s="297"/>
    </row>
    <row r="22" spans="1:14" ht="47.25">
      <c r="A22" s="280">
        <v>13</v>
      </c>
      <c r="B22" s="452" t="s">
        <v>371</v>
      </c>
      <c r="C22" s="280" t="s">
        <v>372</v>
      </c>
      <c r="D22" s="280" t="s">
        <v>94</v>
      </c>
      <c r="E22" s="448">
        <v>8000</v>
      </c>
      <c r="F22" s="448">
        <v>8000</v>
      </c>
      <c r="G22" s="448"/>
      <c r="H22" s="448">
        <v>3000</v>
      </c>
      <c r="I22" s="448">
        <v>3000</v>
      </c>
      <c r="J22" s="448">
        <v>5000</v>
      </c>
      <c r="K22" s="448">
        <v>3400</v>
      </c>
      <c r="L22" s="241"/>
      <c r="N22" s="297"/>
    </row>
    <row r="23" spans="1:14" ht="47.25">
      <c r="A23" s="280">
        <v>14</v>
      </c>
      <c r="B23" s="452" t="s">
        <v>982</v>
      </c>
      <c r="C23" s="280" t="s">
        <v>373</v>
      </c>
      <c r="D23" s="280" t="s">
        <v>94</v>
      </c>
      <c r="E23" s="448">
        <v>8000</v>
      </c>
      <c r="F23" s="448">
        <v>8000</v>
      </c>
      <c r="G23" s="448"/>
      <c r="H23" s="448">
        <v>3000</v>
      </c>
      <c r="I23" s="448">
        <v>3000</v>
      </c>
      <c r="J23" s="448">
        <v>5000</v>
      </c>
      <c r="K23" s="448">
        <v>3400</v>
      </c>
      <c r="L23" s="241"/>
      <c r="N23" s="297"/>
    </row>
    <row r="24" spans="1:14" ht="47.25">
      <c r="A24" s="280">
        <v>15</v>
      </c>
      <c r="B24" s="452" t="s">
        <v>983</v>
      </c>
      <c r="C24" s="280" t="s">
        <v>984</v>
      </c>
      <c r="D24" s="280" t="s">
        <v>52</v>
      </c>
      <c r="E24" s="448">
        <v>11991</v>
      </c>
      <c r="F24" s="448">
        <v>7000</v>
      </c>
      <c r="G24" s="448">
        <v>4991</v>
      </c>
      <c r="H24" s="448">
        <v>2700</v>
      </c>
      <c r="I24" s="448">
        <v>2700</v>
      </c>
      <c r="J24" s="448">
        <v>4300</v>
      </c>
      <c r="K24" s="448">
        <v>2900</v>
      </c>
      <c r="L24" s="241"/>
      <c r="N24" s="297"/>
    </row>
    <row r="25" spans="1:14" ht="47.25">
      <c r="A25" s="280">
        <v>16</v>
      </c>
      <c r="B25" s="452" t="s">
        <v>374</v>
      </c>
      <c r="C25" s="280" t="s">
        <v>985</v>
      </c>
      <c r="D25" s="280" t="s">
        <v>52</v>
      </c>
      <c r="E25" s="448">
        <v>10917</v>
      </c>
      <c r="F25" s="448">
        <v>8000</v>
      </c>
      <c r="G25" s="448">
        <v>2917</v>
      </c>
      <c r="H25" s="448">
        <v>3000</v>
      </c>
      <c r="I25" s="448">
        <v>3000</v>
      </c>
      <c r="J25" s="448">
        <v>5000</v>
      </c>
      <c r="K25" s="448">
        <v>3400</v>
      </c>
      <c r="L25" s="241"/>
      <c r="N25" s="297"/>
    </row>
    <row r="26" spans="1:14" ht="63">
      <c r="A26" s="280">
        <v>17</v>
      </c>
      <c r="B26" s="452" t="s">
        <v>986</v>
      </c>
      <c r="C26" s="280" t="s">
        <v>375</v>
      </c>
      <c r="D26" s="280" t="s">
        <v>68</v>
      </c>
      <c r="E26" s="448">
        <v>8000</v>
      </c>
      <c r="F26" s="448">
        <v>8000</v>
      </c>
      <c r="G26" s="448"/>
      <c r="H26" s="448">
        <v>3000</v>
      </c>
      <c r="I26" s="448">
        <v>3000</v>
      </c>
      <c r="J26" s="448">
        <v>5000</v>
      </c>
      <c r="K26" s="448">
        <v>3400</v>
      </c>
      <c r="L26" s="241"/>
      <c r="N26" s="297"/>
    </row>
    <row r="27" spans="1:14" ht="47.25">
      <c r="A27" s="280">
        <v>18</v>
      </c>
      <c r="B27" s="452" t="s">
        <v>987</v>
      </c>
      <c r="C27" s="280" t="s">
        <v>376</v>
      </c>
      <c r="D27" s="280" t="s">
        <v>68</v>
      </c>
      <c r="E27" s="448">
        <v>7000</v>
      </c>
      <c r="F27" s="448">
        <v>7000</v>
      </c>
      <c r="G27" s="448"/>
      <c r="H27" s="448">
        <v>2700</v>
      </c>
      <c r="I27" s="448">
        <v>2700</v>
      </c>
      <c r="J27" s="448">
        <v>4300</v>
      </c>
      <c r="K27" s="448">
        <v>2900</v>
      </c>
      <c r="L27" s="241"/>
      <c r="N27" s="297"/>
    </row>
    <row r="28" spans="1:14" ht="31.5">
      <c r="A28" s="280">
        <v>19</v>
      </c>
      <c r="B28" s="452" t="s">
        <v>988</v>
      </c>
      <c r="C28" s="280" t="s">
        <v>989</v>
      </c>
      <c r="D28" s="280" t="s">
        <v>68</v>
      </c>
      <c r="E28" s="448">
        <v>13489</v>
      </c>
      <c r="F28" s="448">
        <v>7000</v>
      </c>
      <c r="G28" s="448">
        <v>6489</v>
      </c>
      <c r="H28" s="448">
        <v>2700</v>
      </c>
      <c r="I28" s="448">
        <v>2700</v>
      </c>
      <c r="J28" s="448">
        <v>4300</v>
      </c>
      <c r="K28" s="448">
        <v>2900</v>
      </c>
      <c r="L28" s="241"/>
      <c r="N28" s="297"/>
    </row>
    <row r="29" spans="1:14" ht="47.25">
      <c r="A29" s="280">
        <v>20</v>
      </c>
      <c r="B29" s="452" t="s">
        <v>377</v>
      </c>
      <c r="C29" s="280" t="s">
        <v>990</v>
      </c>
      <c r="D29" s="280" t="s">
        <v>51</v>
      </c>
      <c r="E29" s="448">
        <v>10948</v>
      </c>
      <c r="F29" s="448">
        <v>8000</v>
      </c>
      <c r="G29" s="448">
        <v>2948</v>
      </c>
      <c r="H29" s="448">
        <v>3000</v>
      </c>
      <c r="I29" s="448">
        <v>3000</v>
      </c>
      <c r="J29" s="448">
        <v>5000</v>
      </c>
      <c r="K29" s="448">
        <v>3400</v>
      </c>
      <c r="L29" s="241"/>
      <c r="N29" s="297"/>
    </row>
    <row r="30" spans="1:14" ht="51" customHeight="1">
      <c r="A30" s="280">
        <v>21</v>
      </c>
      <c r="B30" s="452" t="s">
        <v>378</v>
      </c>
      <c r="C30" s="280" t="s">
        <v>991</v>
      </c>
      <c r="D30" s="280" t="s">
        <v>51</v>
      </c>
      <c r="E30" s="448">
        <v>8000</v>
      </c>
      <c r="F30" s="448">
        <v>8000</v>
      </c>
      <c r="G30" s="448"/>
      <c r="H30" s="448">
        <v>3000</v>
      </c>
      <c r="I30" s="448">
        <v>3000</v>
      </c>
      <c r="J30" s="448">
        <v>5000</v>
      </c>
      <c r="K30" s="448">
        <v>3400</v>
      </c>
      <c r="L30" s="241"/>
      <c r="N30" s="297"/>
    </row>
    <row r="31" spans="1:14" ht="31.5">
      <c r="A31" s="280">
        <v>22</v>
      </c>
      <c r="B31" s="452" t="s">
        <v>379</v>
      </c>
      <c r="C31" s="280" t="s">
        <v>992</v>
      </c>
      <c r="D31" s="280" t="s">
        <v>72</v>
      </c>
      <c r="E31" s="448">
        <v>6109</v>
      </c>
      <c r="F31" s="448">
        <v>5000</v>
      </c>
      <c r="G31" s="448">
        <v>1109</v>
      </c>
      <c r="H31" s="448">
        <v>2000</v>
      </c>
      <c r="I31" s="448">
        <v>2000</v>
      </c>
      <c r="J31" s="448">
        <v>3000</v>
      </c>
      <c r="K31" s="448">
        <v>2000</v>
      </c>
      <c r="L31" s="241"/>
      <c r="N31" s="297"/>
    </row>
    <row r="32" spans="1:14" ht="31.5">
      <c r="A32" s="280">
        <v>23</v>
      </c>
      <c r="B32" s="452" t="s">
        <v>380</v>
      </c>
      <c r="C32" s="280" t="s">
        <v>993</v>
      </c>
      <c r="D32" s="280" t="s">
        <v>72</v>
      </c>
      <c r="E32" s="448">
        <v>8732</v>
      </c>
      <c r="F32" s="448">
        <v>7000</v>
      </c>
      <c r="G32" s="448">
        <v>1732</v>
      </c>
      <c r="H32" s="448">
        <v>2700</v>
      </c>
      <c r="I32" s="448">
        <v>2700</v>
      </c>
      <c r="J32" s="448">
        <v>4300</v>
      </c>
      <c r="K32" s="448">
        <v>2900</v>
      </c>
      <c r="L32" s="241"/>
      <c r="N32" s="297"/>
    </row>
    <row r="33" spans="1:14" ht="47.25">
      <c r="A33" s="280">
        <v>24</v>
      </c>
      <c r="B33" s="452" t="s">
        <v>994</v>
      </c>
      <c r="C33" s="280" t="s">
        <v>995</v>
      </c>
      <c r="D33" s="280" t="s">
        <v>72</v>
      </c>
      <c r="E33" s="448">
        <v>11847</v>
      </c>
      <c r="F33" s="448">
        <v>8000</v>
      </c>
      <c r="G33" s="448">
        <v>3847</v>
      </c>
      <c r="H33" s="448">
        <v>3000</v>
      </c>
      <c r="I33" s="448">
        <v>3000</v>
      </c>
      <c r="J33" s="448">
        <v>5000</v>
      </c>
      <c r="K33" s="448">
        <v>3400</v>
      </c>
      <c r="L33" s="241"/>
      <c r="N33" s="297"/>
    </row>
    <row r="34" spans="1:14" ht="31.5">
      <c r="A34" s="280">
        <v>25</v>
      </c>
      <c r="B34" s="452" t="s">
        <v>996</v>
      </c>
      <c r="C34" s="280" t="s">
        <v>997</v>
      </c>
      <c r="D34" s="280" t="s">
        <v>45</v>
      </c>
      <c r="E34" s="448">
        <v>7989</v>
      </c>
      <c r="F34" s="448">
        <v>7989</v>
      </c>
      <c r="G34" s="448"/>
      <c r="H34" s="448">
        <v>3000</v>
      </c>
      <c r="I34" s="448">
        <v>3000</v>
      </c>
      <c r="J34" s="448">
        <v>4989</v>
      </c>
      <c r="K34" s="448">
        <v>3400</v>
      </c>
      <c r="L34" s="241"/>
      <c r="N34" s="297"/>
    </row>
    <row r="35" spans="1:14" ht="47.25">
      <c r="A35" s="280">
        <v>26</v>
      </c>
      <c r="B35" s="452" t="s">
        <v>998</v>
      </c>
      <c r="C35" s="280" t="s">
        <v>999</v>
      </c>
      <c r="D35" s="280" t="s">
        <v>45</v>
      </c>
      <c r="E35" s="448">
        <v>6999</v>
      </c>
      <c r="F35" s="448">
        <v>6999</v>
      </c>
      <c r="G35" s="448"/>
      <c r="H35" s="448">
        <v>2500</v>
      </c>
      <c r="I35" s="448">
        <v>2500</v>
      </c>
      <c r="J35" s="448">
        <v>4499</v>
      </c>
      <c r="K35" s="448">
        <v>3100</v>
      </c>
      <c r="L35" s="241"/>
      <c r="N35" s="297"/>
    </row>
    <row r="36" spans="1:14" ht="31.5">
      <c r="A36" s="280">
        <v>27</v>
      </c>
      <c r="B36" s="452" t="s">
        <v>1000</v>
      </c>
      <c r="C36" s="280" t="s">
        <v>1001</v>
      </c>
      <c r="D36" s="280" t="s">
        <v>69</v>
      </c>
      <c r="E36" s="448">
        <v>13996</v>
      </c>
      <c r="F36" s="448">
        <v>8000</v>
      </c>
      <c r="G36" s="448">
        <v>5996</v>
      </c>
      <c r="H36" s="448">
        <v>3000</v>
      </c>
      <c r="I36" s="448">
        <v>3000</v>
      </c>
      <c r="J36" s="448">
        <v>5000</v>
      </c>
      <c r="K36" s="448">
        <v>3400</v>
      </c>
      <c r="L36" s="241"/>
      <c r="N36" s="297"/>
    </row>
    <row r="37" spans="1:14" ht="31.5">
      <c r="A37" s="280">
        <v>28</v>
      </c>
      <c r="B37" s="452" t="s">
        <v>1002</v>
      </c>
      <c r="C37" s="280" t="s">
        <v>1003</v>
      </c>
      <c r="D37" s="280" t="s">
        <v>69</v>
      </c>
      <c r="E37" s="448">
        <v>11997</v>
      </c>
      <c r="F37" s="448">
        <v>7500</v>
      </c>
      <c r="G37" s="448">
        <v>4497</v>
      </c>
      <c r="H37" s="448">
        <v>3000</v>
      </c>
      <c r="I37" s="448">
        <v>3000</v>
      </c>
      <c r="J37" s="448">
        <v>4500</v>
      </c>
      <c r="K37" s="448">
        <v>3000</v>
      </c>
      <c r="L37" s="241"/>
      <c r="N37" s="297"/>
    </row>
    <row r="38" spans="1:14" ht="63">
      <c r="A38" s="280">
        <v>29</v>
      </c>
      <c r="B38" s="452" t="s">
        <v>1004</v>
      </c>
      <c r="C38" s="280" t="s">
        <v>1005</v>
      </c>
      <c r="D38" s="280" t="s">
        <v>89</v>
      </c>
      <c r="E38" s="448">
        <v>11461</v>
      </c>
      <c r="F38" s="448">
        <v>8000</v>
      </c>
      <c r="G38" s="448">
        <v>3461</v>
      </c>
      <c r="H38" s="448">
        <v>3000</v>
      </c>
      <c r="I38" s="448">
        <v>3000</v>
      </c>
      <c r="J38" s="448">
        <v>5000</v>
      </c>
      <c r="K38" s="448">
        <v>3400</v>
      </c>
      <c r="L38" s="241"/>
      <c r="N38" s="297"/>
    </row>
    <row r="39" spans="1:14" ht="31.5">
      <c r="A39" s="280">
        <v>30</v>
      </c>
      <c r="B39" s="452" t="s">
        <v>381</v>
      </c>
      <c r="C39" s="280" t="s">
        <v>1006</v>
      </c>
      <c r="D39" s="280" t="s">
        <v>89</v>
      </c>
      <c r="E39" s="448">
        <v>10415</v>
      </c>
      <c r="F39" s="448">
        <v>7500</v>
      </c>
      <c r="G39" s="448">
        <v>2915</v>
      </c>
      <c r="H39" s="448">
        <v>3000</v>
      </c>
      <c r="I39" s="448">
        <v>3000</v>
      </c>
      <c r="J39" s="448">
        <v>4500</v>
      </c>
      <c r="K39" s="448">
        <v>3000</v>
      </c>
      <c r="L39" s="241"/>
      <c r="N39" s="297"/>
    </row>
    <row r="40" spans="1:14" ht="31.5">
      <c r="A40" s="280">
        <v>31</v>
      </c>
      <c r="B40" s="452" t="s">
        <v>1007</v>
      </c>
      <c r="C40" s="280" t="s">
        <v>1008</v>
      </c>
      <c r="D40" s="280" t="s">
        <v>70</v>
      </c>
      <c r="E40" s="448">
        <v>6496</v>
      </c>
      <c r="F40" s="448">
        <v>6246</v>
      </c>
      <c r="G40" s="448">
        <v>250</v>
      </c>
      <c r="H40" s="448">
        <v>2500</v>
      </c>
      <c r="I40" s="448">
        <v>2500</v>
      </c>
      <c r="J40" s="448">
        <v>3746</v>
      </c>
      <c r="K40" s="448">
        <v>2500</v>
      </c>
      <c r="L40" s="241"/>
      <c r="N40" s="297"/>
    </row>
    <row r="41" spans="1:14" ht="65.25" customHeight="1">
      <c r="A41" s="280">
        <v>32</v>
      </c>
      <c r="B41" s="452" t="s">
        <v>1009</v>
      </c>
      <c r="C41" s="280" t="s">
        <v>1010</v>
      </c>
      <c r="D41" s="280" t="s">
        <v>70</v>
      </c>
      <c r="E41" s="448">
        <v>5093</v>
      </c>
      <c r="F41" s="448">
        <v>5093</v>
      </c>
      <c r="G41" s="448"/>
      <c r="H41" s="448">
        <v>2500</v>
      </c>
      <c r="I41" s="448">
        <v>2500</v>
      </c>
      <c r="J41" s="448">
        <v>2593</v>
      </c>
      <c r="K41" s="448">
        <v>1600</v>
      </c>
      <c r="L41" s="241"/>
      <c r="N41" s="297"/>
    </row>
    <row r="42" spans="1:14" ht="31.5">
      <c r="A42" s="280">
        <v>33</v>
      </c>
      <c r="B42" s="452" t="s">
        <v>382</v>
      </c>
      <c r="C42" s="280" t="s">
        <v>383</v>
      </c>
      <c r="D42" s="280" t="s">
        <v>71</v>
      </c>
      <c r="E42" s="448">
        <v>7000</v>
      </c>
      <c r="F42" s="448">
        <v>7000</v>
      </c>
      <c r="G42" s="448"/>
      <c r="H42" s="448">
        <v>2700</v>
      </c>
      <c r="I42" s="448">
        <v>2700</v>
      </c>
      <c r="J42" s="448">
        <v>4300</v>
      </c>
      <c r="K42" s="448">
        <v>2900</v>
      </c>
      <c r="L42" s="241"/>
      <c r="N42" s="297"/>
    </row>
    <row r="43" spans="1:14" ht="31.5">
      <c r="A43" s="280">
        <v>34</v>
      </c>
      <c r="B43" s="452" t="s">
        <v>384</v>
      </c>
      <c r="C43" s="280" t="s">
        <v>1011</v>
      </c>
      <c r="D43" s="280" t="s">
        <v>71</v>
      </c>
      <c r="E43" s="448">
        <v>8314</v>
      </c>
      <c r="F43" s="448">
        <v>8000</v>
      </c>
      <c r="G43" s="448">
        <v>314</v>
      </c>
      <c r="H43" s="448">
        <v>3000</v>
      </c>
      <c r="I43" s="448">
        <v>3000</v>
      </c>
      <c r="J43" s="448">
        <v>5000</v>
      </c>
      <c r="K43" s="448">
        <v>3400</v>
      </c>
      <c r="L43" s="241"/>
      <c r="N43" s="297"/>
    </row>
    <row r="44" spans="1:14" ht="31.5">
      <c r="A44" s="280">
        <v>35</v>
      </c>
      <c r="B44" s="452" t="s">
        <v>1012</v>
      </c>
      <c r="C44" s="280" t="s">
        <v>1013</v>
      </c>
      <c r="D44" s="280" t="s">
        <v>46</v>
      </c>
      <c r="E44" s="448">
        <v>8591</v>
      </c>
      <c r="F44" s="448">
        <v>8000</v>
      </c>
      <c r="G44" s="448">
        <v>591</v>
      </c>
      <c r="H44" s="448">
        <v>3000</v>
      </c>
      <c r="I44" s="448">
        <v>3000</v>
      </c>
      <c r="J44" s="448">
        <v>5000</v>
      </c>
      <c r="K44" s="448">
        <v>3400</v>
      </c>
      <c r="L44" s="241"/>
      <c r="N44" s="297"/>
    </row>
    <row r="45" spans="1:14" ht="31.5">
      <c r="A45" s="280">
        <v>36</v>
      </c>
      <c r="B45" s="452" t="s">
        <v>385</v>
      </c>
      <c r="C45" s="280" t="s">
        <v>1014</v>
      </c>
      <c r="D45" s="280" t="s">
        <v>46</v>
      </c>
      <c r="E45" s="448">
        <v>8057</v>
      </c>
      <c r="F45" s="448">
        <v>7500</v>
      </c>
      <c r="G45" s="448">
        <v>557</v>
      </c>
      <c r="H45" s="448">
        <v>2900</v>
      </c>
      <c r="I45" s="448">
        <v>2900</v>
      </c>
      <c r="J45" s="448">
        <v>4600</v>
      </c>
      <c r="K45" s="448">
        <v>3100</v>
      </c>
      <c r="L45" s="241"/>
      <c r="N45" s="297"/>
    </row>
    <row r="46" spans="1:14" ht="31.5">
      <c r="A46" s="280">
        <v>37</v>
      </c>
      <c r="B46" s="452" t="s">
        <v>386</v>
      </c>
      <c r="C46" s="280" t="s">
        <v>1015</v>
      </c>
      <c r="D46" s="280" t="s">
        <v>65</v>
      </c>
      <c r="E46" s="448">
        <v>7500</v>
      </c>
      <c r="F46" s="448">
        <v>7500</v>
      </c>
      <c r="G46" s="448"/>
      <c r="H46" s="448">
        <v>3000</v>
      </c>
      <c r="I46" s="448">
        <v>3000</v>
      </c>
      <c r="J46" s="448">
        <v>4500</v>
      </c>
      <c r="K46" s="448">
        <v>3000</v>
      </c>
      <c r="L46" s="241"/>
      <c r="N46" s="297"/>
    </row>
    <row r="47" spans="1:14" ht="31.5">
      <c r="A47" s="280">
        <v>38</v>
      </c>
      <c r="B47" s="452" t="s">
        <v>387</v>
      </c>
      <c r="C47" s="280" t="s">
        <v>1016</v>
      </c>
      <c r="D47" s="280" t="s">
        <v>65</v>
      </c>
      <c r="E47" s="448">
        <v>8000</v>
      </c>
      <c r="F47" s="448">
        <v>8000</v>
      </c>
      <c r="G47" s="448"/>
      <c r="H47" s="448">
        <v>3000</v>
      </c>
      <c r="I47" s="448">
        <v>3000</v>
      </c>
      <c r="J47" s="448">
        <v>5000</v>
      </c>
      <c r="K47" s="448">
        <v>3400</v>
      </c>
      <c r="L47" s="241"/>
      <c r="N47" s="297"/>
    </row>
    <row r="48" spans="1:14" ht="31.5">
      <c r="A48" s="280">
        <v>39</v>
      </c>
      <c r="B48" s="452" t="s">
        <v>1345</v>
      </c>
      <c r="C48" s="280" t="s">
        <v>1346</v>
      </c>
      <c r="D48" s="280" t="s">
        <v>65</v>
      </c>
      <c r="E48" s="448">
        <v>6500</v>
      </c>
      <c r="F48" s="448">
        <v>6500</v>
      </c>
      <c r="G48" s="448"/>
      <c r="H48" s="448">
        <v>2500</v>
      </c>
      <c r="I48" s="448">
        <v>2500</v>
      </c>
      <c r="J48" s="448">
        <v>4000</v>
      </c>
      <c r="K48" s="448">
        <v>2700</v>
      </c>
      <c r="L48" s="241"/>
      <c r="N48" s="297"/>
    </row>
    <row r="49" spans="1:14" ht="31.5">
      <c r="A49" s="280">
        <v>40</v>
      </c>
      <c r="B49" s="452" t="s">
        <v>388</v>
      </c>
      <c r="C49" s="280" t="s">
        <v>1017</v>
      </c>
      <c r="D49" s="280" t="s">
        <v>47</v>
      </c>
      <c r="E49" s="448">
        <v>7500</v>
      </c>
      <c r="F49" s="448">
        <v>7500</v>
      </c>
      <c r="G49" s="448"/>
      <c r="H49" s="448">
        <v>2900</v>
      </c>
      <c r="I49" s="448">
        <v>2900</v>
      </c>
      <c r="J49" s="448">
        <v>4600</v>
      </c>
      <c r="K49" s="448">
        <v>3100</v>
      </c>
      <c r="L49" s="241"/>
      <c r="N49" s="297"/>
    </row>
    <row r="50" spans="1:14" ht="31.5">
      <c r="A50" s="280">
        <v>41</v>
      </c>
      <c r="B50" s="452" t="s">
        <v>389</v>
      </c>
      <c r="C50" s="280" t="s">
        <v>1018</v>
      </c>
      <c r="D50" s="280" t="s">
        <v>47</v>
      </c>
      <c r="E50" s="448">
        <v>8000</v>
      </c>
      <c r="F50" s="448">
        <v>7500</v>
      </c>
      <c r="G50" s="448">
        <v>500</v>
      </c>
      <c r="H50" s="448">
        <v>2900</v>
      </c>
      <c r="I50" s="448">
        <v>2900</v>
      </c>
      <c r="J50" s="448">
        <v>4600</v>
      </c>
      <c r="K50" s="448">
        <v>3100</v>
      </c>
      <c r="L50" s="241"/>
      <c r="N50" s="297"/>
    </row>
    <row r="51" spans="1:14" ht="31.5">
      <c r="A51" s="280">
        <v>42</v>
      </c>
      <c r="B51" s="452" t="s">
        <v>1019</v>
      </c>
      <c r="C51" s="280" t="s">
        <v>1020</v>
      </c>
      <c r="D51" s="280" t="s">
        <v>49</v>
      </c>
      <c r="E51" s="448">
        <v>8056</v>
      </c>
      <c r="F51" s="448">
        <v>8000</v>
      </c>
      <c r="G51" s="448">
        <v>56</v>
      </c>
      <c r="H51" s="448">
        <v>3000</v>
      </c>
      <c r="I51" s="448">
        <v>3000</v>
      </c>
      <c r="J51" s="448">
        <v>5000</v>
      </c>
      <c r="K51" s="448">
        <v>3400</v>
      </c>
      <c r="L51" s="241"/>
      <c r="N51" s="297"/>
    </row>
    <row r="52" spans="1:14" ht="31.5">
      <c r="A52" s="280">
        <v>43</v>
      </c>
      <c r="B52" s="452" t="s">
        <v>390</v>
      </c>
      <c r="C52" s="280" t="s">
        <v>1021</v>
      </c>
      <c r="D52" s="280" t="s">
        <v>49</v>
      </c>
      <c r="E52" s="448">
        <v>6124</v>
      </c>
      <c r="F52" s="448">
        <v>6000</v>
      </c>
      <c r="G52" s="448">
        <v>124</v>
      </c>
      <c r="H52" s="448">
        <v>2300</v>
      </c>
      <c r="I52" s="448">
        <v>2300</v>
      </c>
      <c r="J52" s="448">
        <v>3700</v>
      </c>
      <c r="K52" s="448">
        <v>2500</v>
      </c>
      <c r="L52" s="241"/>
      <c r="N52" s="297"/>
    </row>
    <row r="53" spans="1:14" ht="31.5">
      <c r="A53" s="280">
        <v>44</v>
      </c>
      <c r="B53" s="452" t="s">
        <v>1022</v>
      </c>
      <c r="C53" s="280" t="s">
        <v>1023</v>
      </c>
      <c r="D53" s="280" t="s">
        <v>48</v>
      </c>
      <c r="E53" s="448">
        <v>8400</v>
      </c>
      <c r="F53" s="448">
        <v>8000</v>
      </c>
      <c r="G53" s="448">
        <v>400</v>
      </c>
      <c r="H53" s="448">
        <v>3000</v>
      </c>
      <c r="I53" s="448">
        <v>3000</v>
      </c>
      <c r="J53" s="448">
        <v>5000</v>
      </c>
      <c r="K53" s="448">
        <v>3400</v>
      </c>
      <c r="L53" s="241"/>
      <c r="N53" s="297"/>
    </row>
    <row r="54" spans="1:14" ht="31.5">
      <c r="A54" s="280">
        <v>45</v>
      </c>
      <c r="B54" s="452" t="s">
        <v>1024</v>
      </c>
      <c r="C54" s="280" t="s">
        <v>1025</v>
      </c>
      <c r="D54" s="280" t="s">
        <v>48</v>
      </c>
      <c r="E54" s="448">
        <v>8000</v>
      </c>
      <c r="F54" s="448">
        <v>8000</v>
      </c>
      <c r="G54" s="448"/>
      <c r="H54" s="448">
        <v>3000</v>
      </c>
      <c r="I54" s="448">
        <v>3000</v>
      </c>
      <c r="J54" s="448">
        <v>5000</v>
      </c>
      <c r="K54" s="448">
        <v>3400</v>
      </c>
      <c r="L54" s="241"/>
      <c r="N54" s="297"/>
    </row>
    <row r="55" spans="1:14" ht="31.5">
      <c r="A55" s="280">
        <v>46</v>
      </c>
      <c r="B55" s="452" t="s">
        <v>1026</v>
      </c>
      <c r="C55" s="280" t="s">
        <v>391</v>
      </c>
      <c r="D55" s="280" t="s">
        <v>66</v>
      </c>
      <c r="E55" s="448">
        <v>6500</v>
      </c>
      <c r="F55" s="448">
        <v>6500</v>
      </c>
      <c r="G55" s="448"/>
      <c r="H55" s="448">
        <v>2500</v>
      </c>
      <c r="I55" s="448">
        <v>2500</v>
      </c>
      <c r="J55" s="448">
        <v>4000</v>
      </c>
      <c r="K55" s="448">
        <v>2700</v>
      </c>
      <c r="L55" s="241"/>
      <c r="N55" s="297"/>
    </row>
    <row r="56" spans="1:14" ht="31.5">
      <c r="A56" s="280">
        <v>47</v>
      </c>
      <c r="B56" s="452" t="s">
        <v>1027</v>
      </c>
      <c r="C56" s="280" t="s">
        <v>392</v>
      </c>
      <c r="D56" s="280" t="s">
        <v>66</v>
      </c>
      <c r="E56" s="448">
        <v>7500</v>
      </c>
      <c r="F56" s="448">
        <v>7500</v>
      </c>
      <c r="G56" s="448"/>
      <c r="H56" s="448">
        <v>2900</v>
      </c>
      <c r="I56" s="448">
        <v>2900</v>
      </c>
      <c r="J56" s="448">
        <v>4600</v>
      </c>
      <c r="K56" s="448">
        <v>3100</v>
      </c>
      <c r="L56" s="241"/>
      <c r="N56" s="297"/>
    </row>
    <row r="57" spans="1:14" ht="31.5">
      <c r="A57" s="280">
        <v>48</v>
      </c>
      <c r="B57" s="452" t="s">
        <v>1028</v>
      </c>
      <c r="C57" s="280" t="s">
        <v>1029</v>
      </c>
      <c r="D57" s="280" t="s">
        <v>75</v>
      </c>
      <c r="E57" s="448">
        <v>5000</v>
      </c>
      <c r="F57" s="448">
        <v>5000</v>
      </c>
      <c r="G57" s="448"/>
      <c r="H57" s="448">
        <v>1900</v>
      </c>
      <c r="I57" s="448">
        <v>1900</v>
      </c>
      <c r="J57" s="448">
        <v>3100</v>
      </c>
      <c r="K57" s="448">
        <v>2100</v>
      </c>
      <c r="L57" s="241"/>
      <c r="N57" s="297"/>
    </row>
    <row r="58" spans="1:14" ht="31.5">
      <c r="A58" s="280">
        <v>49</v>
      </c>
      <c r="B58" s="452" t="s">
        <v>1030</v>
      </c>
      <c r="C58" s="280" t="s">
        <v>1031</v>
      </c>
      <c r="D58" s="280" t="s">
        <v>75</v>
      </c>
      <c r="E58" s="448">
        <v>9000</v>
      </c>
      <c r="F58" s="448">
        <v>9000</v>
      </c>
      <c r="G58" s="448"/>
      <c r="H58" s="448">
        <v>3400</v>
      </c>
      <c r="I58" s="448">
        <v>3400</v>
      </c>
      <c r="J58" s="448">
        <v>5600</v>
      </c>
      <c r="K58" s="448">
        <v>3800</v>
      </c>
      <c r="L58" s="241"/>
      <c r="N58" s="297"/>
    </row>
    <row r="59" spans="1:14" ht="31.5">
      <c r="A59" s="280">
        <v>50</v>
      </c>
      <c r="B59" s="452" t="s">
        <v>393</v>
      </c>
      <c r="C59" s="280" t="s">
        <v>394</v>
      </c>
      <c r="D59" s="280" t="s">
        <v>73</v>
      </c>
      <c r="E59" s="448">
        <v>7500</v>
      </c>
      <c r="F59" s="448">
        <v>7500</v>
      </c>
      <c r="G59" s="448"/>
      <c r="H59" s="448">
        <v>2900</v>
      </c>
      <c r="I59" s="448">
        <v>2900</v>
      </c>
      <c r="J59" s="448">
        <v>4600</v>
      </c>
      <c r="K59" s="448">
        <v>3100</v>
      </c>
      <c r="L59" s="241"/>
      <c r="N59" s="297"/>
    </row>
    <row r="60" spans="1:14" ht="31.5">
      <c r="A60" s="280">
        <v>51</v>
      </c>
      <c r="B60" s="452" t="s">
        <v>395</v>
      </c>
      <c r="C60" s="280" t="s">
        <v>396</v>
      </c>
      <c r="D60" s="280" t="s">
        <v>73</v>
      </c>
      <c r="E60" s="448">
        <v>7000</v>
      </c>
      <c r="F60" s="448">
        <v>7000</v>
      </c>
      <c r="G60" s="448"/>
      <c r="H60" s="448">
        <v>2700</v>
      </c>
      <c r="I60" s="448">
        <v>2700</v>
      </c>
      <c r="J60" s="448">
        <v>4300</v>
      </c>
      <c r="K60" s="448">
        <v>2900</v>
      </c>
      <c r="L60" s="241"/>
      <c r="N60" s="297"/>
    </row>
    <row r="61" spans="1:14" ht="31.5">
      <c r="A61" s="280">
        <v>52</v>
      </c>
      <c r="B61" s="452" t="s">
        <v>397</v>
      </c>
      <c r="C61" s="280" t="s">
        <v>398</v>
      </c>
      <c r="D61" s="280" t="s">
        <v>50</v>
      </c>
      <c r="E61" s="448">
        <v>5000</v>
      </c>
      <c r="F61" s="448">
        <v>5000</v>
      </c>
      <c r="G61" s="448"/>
      <c r="H61" s="448">
        <v>1900</v>
      </c>
      <c r="I61" s="448">
        <v>1900</v>
      </c>
      <c r="J61" s="448">
        <v>3100</v>
      </c>
      <c r="K61" s="448">
        <v>2100</v>
      </c>
      <c r="L61" s="241"/>
      <c r="N61" s="297"/>
    </row>
    <row r="62" spans="1:14" ht="31.5">
      <c r="A62" s="280">
        <v>53</v>
      </c>
      <c r="B62" s="452" t="s">
        <v>399</v>
      </c>
      <c r="C62" s="280" t="s">
        <v>347</v>
      </c>
      <c r="D62" s="280" t="s">
        <v>50</v>
      </c>
      <c r="E62" s="448">
        <v>6000</v>
      </c>
      <c r="F62" s="448">
        <v>6000</v>
      </c>
      <c r="G62" s="448"/>
      <c r="H62" s="448">
        <v>2300</v>
      </c>
      <c r="I62" s="448">
        <v>2300</v>
      </c>
      <c r="J62" s="448">
        <v>3700</v>
      </c>
      <c r="K62" s="448">
        <v>2500</v>
      </c>
      <c r="L62" s="241"/>
      <c r="N62" s="297"/>
    </row>
    <row r="63" spans="1:14" ht="31.5">
      <c r="A63" s="280">
        <v>54</v>
      </c>
      <c r="B63" s="452" t="s">
        <v>1032</v>
      </c>
      <c r="C63" s="280" t="s">
        <v>1033</v>
      </c>
      <c r="D63" s="280" t="s">
        <v>74</v>
      </c>
      <c r="E63" s="448">
        <v>4800</v>
      </c>
      <c r="F63" s="448">
        <v>4800</v>
      </c>
      <c r="G63" s="448"/>
      <c r="H63" s="448">
        <v>1800</v>
      </c>
      <c r="I63" s="448">
        <v>1800</v>
      </c>
      <c r="J63" s="448">
        <v>3000</v>
      </c>
      <c r="K63" s="448">
        <v>2000</v>
      </c>
      <c r="L63" s="241"/>
      <c r="N63" s="297"/>
    </row>
    <row r="64" spans="1:14" ht="31.5">
      <c r="A64" s="280">
        <v>55</v>
      </c>
      <c r="B64" s="452" t="s">
        <v>1034</v>
      </c>
      <c r="C64" s="280" t="s">
        <v>1035</v>
      </c>
      <c r="D64" s="280" t="s">
        <v>74</v>
      </c>
      <c r="E64" s="448">
        <v>4497</v>
      </c>
      <c r="F64" s="448">
        <v>4497</v>
      </c>
      <c r="G64" s="448"/>
      <c r="H64" s="448">
        <v>1700</v>
      </c>
      <c r="I64" s="448">
        <v>1700</v>
      </c>
      <c r="J64" s="448">
        <v>2797</v>
      </c>
      <c r="K64" s="448">
        <v>1900</v>
      </c>
      <c r="L64" s="241"/>
      <c r="N64" s="297"/>
    </row>
    <row r="65" spans="1:15" ht="31.5">
      <c r="A65" s="280">
        <v>56</v>
      </c>
      <c r="B65" s="452" t="s">
        <v>1036</v>
      </c>
      <c r="C65" s="280" t="s">
        <v>1037</v>
      </c>
      <c r="D65" s="280" t="s">
        <v>53</v>
      </c>
      <c r="E65" s="448">
        <v>5184</v>
      </c>
      <c r="F65" s="448">
        <v>5000</v>
      </c>
      <c r="G65" s="448">
        <v>184</v>
      </c>
      <c r="H65" s="448">
        <v>2000</v>
      </c>
      <c r="I65" s="448">
        <v>2000</v>
      </c>
      <c r="J65" s="448">
        <v>3000</v>
      </c>
      <c r="K65" s="448">
        <v>2000</v>
      </c>
      <c r="L65" s="241"/>
      <c r="N65" s="297"/>
    </row>
    <row r="66" spans="1:15" ht="31.5">
      <c r="A66" s="280">
        <v>57</v>
      </c>
      <c r="B66" s="452" t="s">
        <v>1347</v>
      </c>
      <c r="C66" s="280" t="s">
        <v>1038</v>
      </c>
      <c r="D66" s="280" t="s">
        <v>53</v>
      </c>
      <c r="E66" s="448">
        <v>6500</v>
      </c>
      <c r="F66" s="448">
        <v>5500</v>
      </c>
      <c r="G66" s="448">
        <v>1000</v>
      </c>
      <c r="H66" s="448">
        <v>2146</v>
      </c>
      <c r="I66" s="448">
        <v>2146</v>
      </c>
      <c r="J66" s="448">
        <v>3354</v>
      </c>
      <c r="K66" s="448">
        <v>2300</v>
      </c>
      <c r="L66" s="241"/>
      <c r="N66" s="297"/>
    </row>
    <row r="67" spans="1:15" ht="23.25" customHeight="1">
      <c r="A67" s="242" t="s">
        <v>8</v>
      </c>
      <c r="B67" s="451" t="s">
        <v>1039</v>
      </c>
      <c r="C67" s="242"/>
      <c r="D67" s="242"/>
      <c r="E67" s="115">
        <f>SUM(E68:E126)</f>
        <v>460500</v>
      </c>
      <c r="F67" s="115">
        <f>SUM(F68:F126)</f>
        <v>460500</v>
      </c>
      <c r="G67" s="115"/>
      <c r="H67" s="115"/>
      <c r="I67" s="115"/>
      <c r="J67" s="115">
        <f>SUM(J68:J126)</f>
        <v>460500</v>
      </c>
      <c r="K67" s="115">
        <f>SUM(K68:K126)</f>
        <v>193700</v>
      </c>
      <c r="L67" s="246"/>
      <c r="N67" s="297"/>
      <c r="O67" s="297"/>
    </row>
    <row r="68" spans="1:15" ht="47.25">
      <c r="A68" s="280">
        <v>1</v>
      </c>
      <c r="B68" s="452" t="s">
        <v>1040</v>
      </c>
      <c r="C68" s="280" t="s">
        <v>1041</v>
      </c>
      <c r="D68" s="280" t="s">
        <v>1042</v>
      </c>
      <c r="E68" s="531">
        <v>6000</v>
      </c>
      <c r="F68" s="448">
        <v>6000</v>
      </c>
      <c r="G68" s="449"/>
      <c r="H68" s="449"/>
      <c r="I68" s="449"/>
      <c r="J68" s="448">
        <v>6000</v>
      </c>
      <c r="K68" s="448">
        <v>2500</v>
      </c>
      <c r="L68" s="241"/>
      <c r="N68" s="297"/>
    </row>
    <row r="69" spans="1:15" ht="47.25">
      <c r="A69" s="280">
        <v>2</v>
      </c>
      <c r="B69" s="452" t="s">
        <v>1348</v>
      </c>
      <c r="C69" s="280" t="s">
        <v>1041</v>
      </c>
      <c r="D69" s="280" t="s">
        <v>1042</v>
      </c>
      <c r="E69" s="450">
        <v>6000</v>
      </c>
      <c r="F69" s="448">
        <v>6000</v>
      </c>
      <c r="G69" s="449"/>
      <c r="H69" s="449"/>
      <c r="I69" s="449"/>
      <c r="J69" s="448">
        <v>6000</v>
      </c>
      <c r="K69" s="448">
        <v>2500</v>
      </c>
      <c r="L69" s="241"/>
      <c r="N69" s="297"/>
    </row>
    <row r="70" spans="1:15" ht="47.25">
      <c r="A70" s="280">
        <v>3</v>
      </c>
      <c r="B70" s="452" t="s">
        <v>1043</v>
      </c>
      <c r="C70" s="280" t="s">
        <v>1044</v>
      </c>
      <c r="D70" s="280" t="s">
        <v>1045</v>
      </c>
      <c r="E70" s="450">
        <v>8000</v>
      </c>
      <c r="F70" s="448">
        <v>8000</v>
      </c>
      <c r="G70" s="449"/>
      <c r="H70" s="449"/>
      <c r="I70" s="449"/>
      <c r="J70" s="448">
        <v>8000</v>
      </c>
      <c r="K70" s="448">
        <v>3300</v>
      </c>
      <c r="L70" s="241"/>
      <c r="N70" s="297"/>
    </row>
    <row r="71" spans="1:15" ht="48" customHeight="1">
      <c r="A71" s="280">
        <v>4</v>
      </c>
      <c r="B71" s="452" t="s">
        <v>1349</v>
      </c>
      <c r="C71" s="280" t="s">
        <v>1046</v>
      </c>
      <c r="D71" s="280" t="s">
        <v>1045</v>
      </c>
      <c r="E71" s="450">
        <v>8000</v>
      </c>
      <c r="F71" s="448">
        <v>8000</v>
      </c>
      <c r="G71" s="449"/>
      <c r="H71" s="449"/>
      <c r="I71" s="449"/>
      <c r="J71" s="448">
        <v>8000</v>
      </c>
      <c r="K71" s="448">
        <v>3300</v>
      </c>
      <c r="L71" s="241"/>
      <c r="N71" s="297"/>
    </row>
    <row r="72" spans="1:15" ht="31.5">
      <c r="A72" s="280">
        <v>5</v>
      </c>
      <c r="B72" s="452" t="s">
        <v>1049</v>
      </c>
      <c r="C72" s="280" t="s">
        <v>1050</v>
      </c>
      <c r="D72" s="762" t="s">
        <v>88</v>
      </c>
      <c r="E72" s="450">
        <v>8000</v>
      </c>
      <c r="F72" s="448">
        <v>8000</v>
      </c>
      <c r="G72" s="449"/>
      <c r="H72" s="449"/>
      <c r="I72" s="449"/>
      <c r="J72" s="448">
        <v>8000</v>
      </c>
      <c r="K72" s="448">
        <v>3300</v>
      </c>
      <c r="L72" s="241"/>
      <c r="N72" s="297"/>
    </row>
    <row r="73" spans="1:15" ht="47.25">
      <c r="A73" s="280">
        <v>6</v>
      </c>
      <c r="B73" s="452" t="s">
        <v>1352</v>
      </c>
      <c r="C73" s="280" t="s">
        <v>1051</v>
      </c>
      <c r="D73" s="762" t="s">
        <v>88</v>
      </c>
      <c r="E73" s="450">
        <v>9000</v>
      </c>
      <c r="F73" s="448">
        <v>9000</v>
      </c>
      <c r="G73" s="449"/>
      <c r="H73" s="449"/>
      <c r="I73" s="449"/>
      <c r="J73" s="448">
        <v>9000</v>
      </c>
      <c r="K73" s="448">
        <v>3800</v>
      </c>
      <c r="L73" s="247"/>
      <c r="N73" s="297"/>
    </row>
    <row r="74" spans="1:15" ht="31.5">
      <c r="A74" s="280">
        <v>7</v>
      </c>
      <c r="B74" s="452" t="s">
        <v>1353</v>
      </c>
      <c r="C74" s="280" t="s">
        <v>1052</v>
      </c>
      <c r="D74" s="762" t="s">
        <v>88</v>
      </c>
      <c r="E74" s="450">
        <v>8000</v>
      </c>
      <c r="F74" s="448">
        <v>8000</v>
      </c>
      <c r="G74" s="449"/>
      <c r="H74" s="449"/>
      <c r="I74" s="449"/>
      <c r="J74" s="448">
        <v>8000</v>
      </c>
      <c r="K74" s="448">
        <v>3300</v>
      </c>
      <c r="L74" s="241"/>
      <c r="N74" s="297"/>
    </row>
    <row r="75" spans="1:15" ht="47.25">
      <c r="A75" s="280">
        <v>8</v>
      </c>
      <c r="B75" s="452" t="s">
        <v>1354</v>
      </c>
      <c r="C75" s="280" t="s">
        <v>1053</v>
      </c>
      <c r="D75" s="762" t="s">
        <v>94</v>
      </c>
      <c r="E75" s="450">
        <v>9000</v>
      </c>
      <c r="F75" s="448">
        <v>9000</v>
      </c>
      <c r="G75" s="449"/>
      <c r="H75" s="449"/>
      <c r="I75" s="449"/>
      <c r="J75" s="448">
        <v>9000</v>
      </c>
      <c r="K75" s="448">
        <v>3800</v>
      </c>
      <c r="L75" s="241"/>
      <c r="N75" s="297"/>
    </row>
    <row r="76" spans="1:15" ht="63" customHeight="1">
      <c r="A76" s="280">
        <v>9</v>
      </c>
      <c r="B76" s="452" t="s">
        <v>1054</v>
      </c>
      <c r="C76" s="280" t="s">
        <v>1055</v>
      </c>
      <c r="D76" s="762" t="s">
        <v>94</v>
      </c>
      <c r="E76" s="450">
        <v>8500</v>
      </c>
      <c r="F76" s="448">
        <v>8500</v>
      </c>
      <c r="G76" s="449"/>
      <c r="H76" s="449"/>
      <c r="I76" s="449"/>
      <c r="J76" s="448">
        <v>8500</v>
      </c>
      <c r="K76" s="448">
        <v>3600</v>
      </c>
      <c r="L76" s="241"/>
      <c r="N76" s="297"/>
    </row>
    <row r="77" spans="1:15" ht="78.75">
      <c r="A77" s="280">
        <v>10</v>
      </c>
      <c r="B77" s="452" t="s">
        <v>1056</v>
      </c>
      <c r="C77" s="280" t="s">
        <v>1355</v>
      </c>
      <c r="D77" s="762" t="s">
        <v>52</v>
      </c>
      <c r="E77" s="450">
        <v>9000</v>
      </c>
      <c r="F77" s="448">
        <v>9000</v>
      </c>
      <c r="G77" s="449"/>
      <c r="H77" s="449"/>
      <c r="I77" s="449"/>
      <c r="J77" s="448">
        <v>9000</v>
      </c>
      <c r="K77" s="448">
        <v>3800</v>
      </c>
      <c r="L77" s="241"/>
      <c r="N77" s="297"/>
    </row>
    <row r="78" spans="1:15" ht="47.25">
      <c r="A78" s="280">
        <v>11</v>
      </c>
      <c r="B78" s="452" t="s">
        <v>1356</v>
      </c>
      <c r="C78" s="280" t="s">
        <v>1057</v>
      </c>
      <c r="D78" s="762" t="s">
        <v>52</v>
      </c>
      <c r="E78" s="450">
        <v>7000</v>
      </c>
      <c r="F78" s="448">
        <v>7000</v>
      </c>
      <c r="G78" s="449"/>
      <c r="H78" s="449"/>
      <c r="I78" s="449"/>
      <c r="J78" s="448">
        <v>7000</v>
      </c>
      <c r="K78" s="448">
        <v>2900</v>
      </c>
      <c r="L78" s="241"/>
      <c r="N78" s="297"/>
    </row>
    <row r="79" spans="1:15" ht="63">
      <c r="A79" s="280">
        <v>12</v>
      </c>
      <c r="B79" s="452" t="s">
        <v>1350</v>
      </c>
      <c r="C79" s="280" t="s">
        <v>1047</v>
      </c>
      <c r="D79" s="280" t="s">
        <v>1045</v>
      </c>
      <c r="E79" s="450">
        <v>8000</v>
      </c>
      <c r="F79" s="448">
        <v>8000</v>
      </c>
      <c r="G79" s="449"/>
      <c r="H79" s="449"/>
      <c r="I79" s="449"/>
      <c r="J79" s="448">
        <v>8000</v>
      </c>
      <c r="K79" s="448">
        <v>3300</v>
      </c>
      <c r="L79" s="241"/>
      <c r="N79" s="297"/>
    </row>
    <row r="80" spans="1:15" ht="47.25">
      <c r="A80" s="280">
        <v>13</v>
      </c>
      <c r="B80" s="452" t="s">
        <v>1351</v>
      </c>
      <c r="C80" s="280" t="s">
        <v>1048</v>
      </c>
      <c r="D80" s="280" t="s">
        <v>1045</v>
      </c>
      <c r="E80" s="450">
        <v>8000</v>
      </c>
      <c r="F80" s="448">
        <v>8000</v>
      </c>
      <c r="G80" s="449"/>
      <c r="H80" s="449"/>
      <c r="I80" s="449"/>
      <c r="J80" s="448">
        <v>8000</v>
      </c>
      <c r="K80" s="448">
        <v>3300</v>
      </c>
      <c r="L80" s="241"/>
      <c r="N80" s="297"/>
    </row>
    <row r="81" spans="1:14" ht="69" customHeight="1">
      <c r="A81" s="280">
        <v>14</v>
      </c>
      <c r="B81" s="452" t="s">
        <v>1357</v>
      </c>
      <c r="C81" s="280" t="s">
        <v>1058</v>
      </c>
      <c r="D81" s="762" t="s">
        <v>68</v>
      </c>
      <c r="E81" s="450">
        <v>8000</v>
      </c>
      <c r="F81" s="448">
        <v>8000</v>
      </c>
      <c r="G81" s="449"/>
      <c r="H81" s="449"/>
      <c r="I81" s="449"/>
      <c r="J81" s="448">
        <v>8000</v>
      </c>
      <c r="K81" s="448">
        <v>3300</v>
      </c>
      <c r="L81" s="241"/>
      <c r="N81" s="297"/>
    </row>
    <row r="82" spans="1:14" ht="31.5">
      <c r="A82" s="280">
        <v>15</v>
      </c>
      <c r="B82" s="452" t="s">
        <v>1358</v>
      </c>
      <c r="C82" s="280" t="s">
        <v>1058</v>
      </c>
      <c r="D82" s="762" t="s">
        <v>68</v>
      </c>
      <c r="E82" s="450">
        <v>9000</v>
      </c>
      <c r="F82" s="448">
        <v>9000</v>
      </c>
      <c r="G82" s="449"/>
      <c r="H82" s="449"/>
      <c r="I82" s="449"/>
      <c r="J82" s="448">
        <v>9000</v>
      </c>
      <c r="K82" s="448">
        <v>3800</v>
      </c>
      <c r="L82" s="241"/>
      <c r="N82" s="297"/>
    </row>
    <row r="83" spans="1:14" ht="62.25" customHeight="1">
      <c r="A83" s="280">
        <v>16</v>
      </c>
      <c r="B83" s="452" t="s">
        <v>1359</v>
      </c>
      <c r="C83" s="280" t="s">
        <v>1059</v>
      </c>
      <c r="D83" s="762" t="s">
        <v>68</v>
      </c>
      <c r="E83" s="450">
        <v>8000</v>
      </c>
      <c r="F83" s="448">
        <v>8000</v>
      </c>
      <c r="G83" s="449"/>
      <c r="H83" s="449"/>
      <c r="I83" s="449"/>
      <c r="J83" s="448">
        <v>8000</v>
      </c>
      <c r="K83" s="448">
        <v>3300</v>
      </c>
      <c r="L83" s="241"/>
      <c r="N83" s="297"/>
    </row>
    <row r="84" spans="1:14" ht="31.5">
      <c r="A84" s="280">
        <v>17</v>
      </c>
      <c r="B84" s="452" t="s">
        <v>1360</v>
      </c>
      <c r="C84" s="280" t="s">
        <v>1060</v>
      </c>
      <c r="D84" s="762" t="s">
        <v>51</v>
      </c>
      <c r="E84" s="450">
        <v>7000</v>
      </c>
      <c r="F84" s="448">
        <v>7000</v>
      </c>
      <c r="G84" s="449"/>
      <c r="H84" s="449"/>
      <c r="I84" s="449"/>
      <c r="J84" s="448">
        <v>7000</v>
      </c>
      <c r="K84" s="448">
        <v>2900</v>
      </c>
      <c r="L84" s="241"/>
      <c r="N84" s="297"/>
    </row>
    <row r="85" spans="1:14" ht="47.25">
      <c r="A85" s="280">
        <v>18</v>
      </c>
      <c r="B85" s="452" t="s">
        <v>1061</v>
      </c>
      <c r="C85" s="280" t="s">
        <v>1062</v>
      </c>
      <c r="D85" s="762" t="s">
        <v>51</v>
      </c>
      <c r="E85" s="450">
        <v>9000</v>
      </c>
      <c r="F85" s="448">
        <v>9000</v>
      </c>
      <c r="G85" s="449"/>
      <c r="H85" s="449"/>
      <c r="I85" s="449"/>
      <c r="J85" s="448">
        <v>9000</v>
      </c>
      <c r="K85" s="448">
        <v>3800</v>
      </c>
      <c r="L85" s="241"/>
      <c r="N85" s="297"/>
    </row>
    <row r="86" spans="1:14" ht="47.25">
      <c r="A86" s="280">
        <v>19</v>
      </c>
      <c r="B86" s="452" t="s">
        <v>1361</v>
      </c>
      <c r="C86" s="280" t="s">
        <v>1063</v>
      </c>
      <c r="D86" s="762" t="s">
        <v>51</v>
      </c>
      <c r="E86" s="450">
        <v>7000</v>
      </c>
      <c r="F86" s="448">
        <v>7000</v>
      </c>
      <c r="G86" s="449"/>
      <c r="H86" s="449"/>
      <c r="I86" s="449"/>
      <c r="J86" s="448">
        <v>7000</v>
      </c>
      <c r="K86" s="448">
        <v>2900</v>
      </c>
      <c r="L86" s="241"/>
      <c r="N86" s="297"/>
    </row>
    <row r="87" spans="1:14" ht="31.5">
      <c r="A87" s="280">
        <v>20</v>
      </c>
      <c r="B87" s="452" t="s">
        <v>1064</v>
      </c>
      <c r="C87" s="280" t="s">
        <v>1065</v>
      </c>
      <c r="D87" s="762" t="s">
        <v>72</v>
      </c>
      <c r="E87" s="450">
        <v>8000</v>
      </c>
      <c r="F87" s="448">
        <v>8000</v>
      </c>
      <c r="G87" s="449"/>
      <c r="H87" s="449"/>
      <c r="I87" s="449"/>
      <c r="J87" s="448">
        <v>8000</v>
      </c>
      <c r="K87" s="448">
        <v>3300</v>
      </c>
      <c r="L87" s="241"/>
      <c r="N87" s="297"/>
    </row>
    <row r="88" spans="1:14" ht="31.5">
      <c r="A88" s="280">
        <v>21</v>
      </c>
      <c r="B88" s="452" t="s">
        <v>1362</v>
      </c>
      <c r="C88" s="280" t="s">
        <v>1066</v>
      </c>
      <c r="D88" s="762" t="s">
        <v>72</v>
      </c>
      <c r="E88" s="450">
        <v>9000</v>
      </c>
      <c r="F88" s="448">
        <v>9000</v>
      </c>
      <c r="G88" s="449"/>
      <c r="H88" s="449"/>
      <c r="I88" s="449"/>
      <c r="J88" s="448">
        <v>9000</v>
      </c>
      <c r="K88" s="448">
        <v>3800</v>
      </c>
      <c r="L88" s="241"/>
      <c r="N88" s="297"/>
    </row>
    <row r="89" spans="1:14" ht="63">
      <c r="A89" s="280">
        <v>22</v>
      </c>
      <c r="B89" s="452" t="s">
        <v>1067</v>
      </c>
      <c r="C89" s="280" t="s">
        <v>1066</v>
      </c>
      <c r="D89" s="762" t="s">
        <v>72</v>
      </c>
      <c r="E89" s="450">
        <v>9000</v>
      </c>
      <c r="F89" s="448">
        <v>9000</v>
      </c>
      <c r="G89" s="449"/>
      <c r="H89" s="449"/>
      <c r="I89" s="449"/>
      <c r="J89" s="448">
        <v>9000</v>
      </c>
      <c r="K89" s="448">
        <v>3800</v>
      </c>
      <c r="L89" s="241"/>
      <c r="N89" s="297"/>
    </row>
    <row r="90" spans="1:14" ht="31.5">
      <c r="A90" s="280">
        <v>23</v>
      </c>
      <c r="B90" s="452" t="s">
        <v>1365</v>
      </c>
      <c r="C90" s="280" t="s">
        <v>1070</v>
      </c>
      <c r="D90" s="762" t="s">
        <v>45</v>
      </c>
      <c r="E90" s="450">
        <v>9000</v>
      </c>
      <c r="F90" s="448">
        <v>9000</v>
      </c>
      <c r="G90" s="449"/>
      <c r="H90" s="449"/>
      <c r="I90" s="449"/>
      <c r="J90" s="448">
        <v>9000</v>
      </c>
      <c r="K90" s="448">
        <v>3800</v>
      </c>
      <c r="L90" s="241"/>
      <c r="N90" s="297"/>
    </row>
    <row r="91" spans="1:14" ht="66.75" customHeight="1">
      <c r="A91" s="280">
        <v>24</v>
      </c>
      <c r="B91" s="452" t="s">
        <v>1366</v>
      </c>
      <c r="C91" s="280" t="s">
        <v>1071</v>
      </c>
      <c r="D91" s="762" t="s">
        <v>45</v>
      </c>
      <c r="E91" s="450">
        <v>8000</v>
      </c>
      <c r="F91" s="448">
        <v>8000</v>
      </c>
      <c r="G91" s="449"/>
      <c r="H91" s="449"/>
      <c r="I91" s="449"/>
      <c r="J91" s="448">
        <v>8000</v>
      </c>
      <c r="K91" s="448">
        <v>3400</v>
      </c>
      <c r="L91" s="241"/>
      <c r="N91" s="297"/>
    </row>
    <row r="92" spans="1:14" ht="31.5">
      <c r="A92" s="280">
        <v>25</v>
      </c>
      <c r="B92" s="452" t="s">
        <v>1367</v>
      </c>
      <c r="C92" s="280" t="s">
        <v>1072</v>
      </c>
      <c r="D92" s="762" t="s">
        <v>45</v>
      </c>
      <c r="E92" s="450">
        <v>8500</v>
      </c>
      <c r="F92" s="448">
        <v>8500</v>
      </c>
      <c r="G92" s="449"/>
      <c r="H92" s="449"/>
      <c r="I92" s="449"/>
      <c r="J92" s="448">
        <v>8500</v>
      </c>
      <c r="K92" s="448">
        <v>3600</v>
      </c>
      <c r="L92" s="247"/>
      <c r="N92" s="297"/>
    </row>
    <row r="93" spans="1:14" ht="47.25">
      <c r="A93" s="280">
        <v>26</v>
      </c>
      <c r="B93" s="452" t="s">
        <v>1368</v>
      </c>
      <c r="C93" s="280" t="s">
        <v>1073</v>
      </c>
      <c r="D93" s="762" t="s">
        <v>69</v>
      </c>
      <c r="E93" s="450">
        <v>9000</v>
      </c>
      <c r="F93" s="448">
        <v>9000</v>
      </c>
      <c r="G93" s="449"/>
      <c r="H93" s="449"/>
      <c r="I93" s="449"/>
      <c r="J93" s="448">
        <v>9000</v>
      </c>
      <c r="K93" s="448">
        <v>3800</v>
      </c>
      <c r="L93" s="247"/>
      <c r="N93" s="297"/>
    </row>
    <row r="94" spans="1:14" ht="31.5">
      <c r="A94" s="280">
        <v>27</v>
      </c>
      <c r="B94" s="452" t="s">
        <v>1369</v>
      </c>
      <c r="C94" s="280" t="s">
        <v>1074</v>
      </c>
      <c r="D94" s="762" t="s">
        <v>69</v>
      </c>
      <c r="E94" s="450">
        <v>7500</v>
      </c>
      <c r="F94" s="448">
        <v>7500</v>
      </c>
      <c r="G94" s="449"/>
      <c r="H94" s="449"/>
      <c r="I94" s="449"/>
      <c r="J94" s="448">
        <v>7500</v>
      </c>
      <c r="K94" s="448">
        <v>3200</v>
      </c>
      <c r="L94" s="241"/>
      <c r="N94" s="297"/>
    </row>
    <row r="95" spans="1:14" ht="31.5">
      <c r="A95" s="280">
        <v>28</v>
      </c>
      <c r="B95" s="452" t="s">
        <v>1370</v>
      </c>
      <c r="C95" s="280" t="s">
        <v>1075</v>
      </c>
      <c r="D95" s="762" t="s">
        <v>89</v>
      </c>
      <c r="E95" s="450">
        <v>9500</v>
      </c>
      <c r="F95" s="448">
        <v>9500</v>
      </c>
      <c r="G95" s="449"/>
      <c r="H95" s="449"/>
      <c r="I95" s="449"/>
      <c r="J95" s="448">
        <v>9500</v>
      </c>
      <c r="K95" s="448">
        <v>4000</v>
      </c>
      <c r="L95" s="241"/>
      <c r="N95" s="297"/>
    </row>
    <row r="96" spans="1:14" ht="36" customHeight="1">
      <c r="A96" s="280">
        <v>29</v>
      </c>
      <c r="B96" s="452" t="s">
        <v>1371</v>
      </c>
      <c r="C96" s="280" t="s">
        <v>1075</v>
      </c>
      <c r="D96" s="762" t="s">
        <v>89</v>
      </c>
      <c r="E96" s="450">
        <v>8000</v>
      </c>
      <c r="F96" s="448">
        <v>8000</v>
      </c>
      <c r="G96" s="449"/>
      <c r="H96" s="449"/>
      <c r="I96" s="449"/>
      <c r="J96" s="448">
        <v>8000</v>
      </c>
      <c r="K96" s="448">
        <v>3400</v>
      </c>
      <c r="L96" s="241"/>
      <c r="N96" s="297"/>
    </row>
    <row r="97" spans="1:14" ht="47.25">
      <c r="A97" s="280">
        <v>30</v>
      </c>
      <c r="B97" s="452" t="s">
        <v>1372</v>
      </c>
      <c r="C97" s="280" t="s">
        <v>1076</v>
      </c>
      <c r="D97" s="762" t="s">
        <v>70</v>
      </c>
      <c r="E97" s="450">
        <v>5000</v>
      </c>
      <c r="F97" s="448">
        <v>5000</v>
      </c>
      <c r="G97" s="449"/>
      <c r="H97" s="449"/>
      <c r="I97" s="449"/>
      <c r="J97" s="448">
        <v>5000</v>
      </c>
      <c r="K97" s="448">
        <v>2100</v>
      </c>
      <c r="L97" s="241"/>
      <c r="N97" s="297"/>
    </row>
    <row r="98" spans="1:14" ht="31.5">
      <c r="A98" s="280">
        <v>31</v>
      </c>
      <c r="B98" s="452" t="s">
        <v>1077</v>
      </c>
      <c r="C98" s="280" t="s">
        <v>1078</v>
      </c>
      <c r="D98" s="762" t="s">
        <v>70</v>
      </c>
      <c r="E98" s="450">
        <v>10000</v>
      </c>
      <c r="F98" s="448">
        <v>10000</v>
      </c>
      <c r="G98" s="449"/>
      <c r="H98" s="449"/>
      <c r="I98" s="449"/>
      <c r="J98" s="448">
        <v>10000</v>
      </c>
      <c r="K98" s="448">
        <v>4200</v>
      </c>
      <c r="L98" s="241"/>
      <c r="N98" s="297"/>
    </row>
    <row r="99" spans="1:14" ht="65.25" customHeight="1">
      <c r="A99" s="280">
        <v>32</v>
      </c>
      <c r="B99" s="452" t="s">
        <v>1373</v>
      </c>
      <c r="C99" s="280" t="s">
        <v>1079</v>
      </c>
      <c r="D99" s="762" t="s">
        <v>71</v>
      </c>
      <c r="E99" s="450">
        <v>9000</v>
      </c>
      <c r="F99" s="448">
        <v>9000</v>
      </c>
      <c r="G99" s="449"/>
      <c r="H99" s="449"/>
      <c r="I99" s="449"/>
      <c r="J99" s="448">
        <v>9000</v>
      </c>
      <c r="K99" s="448">
        <v>3800</v>
      </c>
      <c r="L99" s="241"/>
      <c r="N99" s="297"/>
    </row>
    <row r="100" spans="1:14" ht="31.5">
      <c r="A100" s="280">
        <v>33</v>
      </c>
      <c r="B100" s="452" t="s">
        <v>1374</v>
      </c>
      <c r="C100" s="280" t="s">
        <v>1080</v>
      </c>
      <c r="D100" s="762" t="s">
        <v>71</v>
      </c>
      <c r="E100" s="450">
        <v>7500</v>
      </c>
      <c r="F100" s="448">
        <v>7500</v>
      </c>
      <c r="G100" s="449"/>
      <c r="H100" s="449"/>
      <c r="I100" s="449"/>
      <c r="J100" s="448">
        <v>7500</v>
      </c>
      <c r="K100" s="448">
        <v>3200</v>
      </c>
      <c r="L100" s="241"/>
      <c r="N100" s="297"/>
    </row>
    <row r="101" spans="1:14" ht="31.5">
      <c r="A101" s="280">
        <v>34</v>
      </c>
      <c r="B101" s="452" t="s">
        <v>1081</v>
      </c>
      <c r="C101" s="280" t="s">
        <v>1082</v>
      </c>
      <c r="D101" s="762" t="s">
        <v>71</v>
      </c>
      <c r="E101" s="450">
        <v>7000</v>
      </c>
      <c r="F101" s="448">
        <v>7000</v>
      </c>
      <c r="G101" s="449"/>
      <c r="H101" s="449"/>
      <c r="I101" s="449"/>
      <c r="J101" s="448">
        <v>7000</v>
      </c>
      <c r="K101" s="448">
        <v>2900</v>
      </c>
      <c r="L101" s="241"/>
      <c r="N101" s="297"/>
    </row>
    <row r="102" spans="1:14" ht="31.5">
      <c r="A102" s="280">
        <v>35</v>
      </c>
      <c r="B102" s="452" t="s">
        <v>1363</v>
      </c>
      <c r="C102" s="280" t="s">
        <v>1068</v>
      </c>
      <c r="D102" s="762" t="s">
        <v>72</v>
      </c>
      <c r="E102" s="450">
        <v>9000</v>
      </c>
      <c r="F102" s="448">
        <v>9000</v>
      </c>
      <c r="G102" s="449"/>
      <c r="H102" s="449"/>
      <c r="I102" s="449"/>
      <c r="J102" s="448">
        <v>9000</v>
      </c>
      <c r="K102" s="448">
        <v>3800</v>
      </c>
      <c r="L102" s="241"/>
      <c r="N102" s="297"/>
    </row>
    <row r="103" spans="1:14" ht="62.25" customHeight="1">
      <c r="A103" s="280">
        <v>36</v>
      </c>
      <c r="B103" s="452" t="s">
        <v>1364</v>
      </c>
      <c r="C103" s="280" t="s">
        <v>1069</v>
      </c>
      <c r="D103" s="762" t="s">
        <v>72</v>
      </c>
      <c r="E103" s="450">
        <v>9000</v>
      </c>
      <c r="F103" s="448">
        <v>9000</v>
      </c>
      <c r="G103" s="449"/>
      <c r="H103" s="449"/>
      <c r="I103" s="449"/>
      <c r="J103" s="448">
        <v>9000</v>
      </c>
      <c r="K103" s="448">
        <v>3800</v>
      </c>
      <c r="L103" s="241"/>
      <c r="N103" s="297"/>
    </row>
    <row r="104" spans="1:14" ht="47.25">
      <c r="A104" s="280">
        <v>37</v>
      </c>
      <c r="B104" s="452" t="s">
        <v>1375</v>
      </c>
      <c r="C104" s="280" t="s">
        <v>1083</v>
      </c>
      <c r="D104" s="762" t="s">
        <v>46</v>
      </c>
      <c r="E104" s="450">
        <v>8000</v>
      </c>
      <c r="F104" s="448">
        <v>8000</v>
      </c>
      <c r="G104" s="449"/>
      <c r="H104" s="449"/>
      <c r="I104" s="449"/>
      <c r="J104" s="448">
        <v>8000</v>
      </c>
      <c r="K104" s="448">
        <v>3400</v>
      </c>
      <c r="L104" s="241"/>
      <c r="N104" s="297"/>
    </row>
    <row r="105" spans="1:14" ht="47.25">
      <c r="A105" s="280">
        <v>38</v>
      </c>
      <c r="B105" s="452" t="s">
        <v>1376</v>
      </c>
      <c r="C105" s="280" t="s">
        <v>1083</v>
      </c>
      <c r="D105" s="762" t="s">
        <v>46</v>
      </c>
      <c r="E105" s="450">
        <v>7000</v>
      </c>
      <c r="F105" s="448">
        <v>7000</v>
      </c>
      <c r="G105" s="449"/>
      <c r="H105" s="449"/>
      <c r="I105" s="449"/>
      <c r="J105" s="448">
        <v>7000</v>
      </c>
      <c r="K105" s="448">
        <v>2900</v>
      </c>
      <c r="L105" s="241"/>
      <c r="N105" s="297"/>
    </row>
    <row r="106" spans="1:14" ht="31.5">
      <c r="A106" s="280">
        <v>39</v>
      </c>
      <c r="B106" s="452" t="s">
        <v>1084</v>
      </c>
      <c r="C106" s="280" t="s">
        <v>1085</v>
      </c>
      <c r="D106" s="762" t="s">
        <v>65</v>
      </c>
      <c r="E106" s="450">
        <v>9000</v>
      </c>
      <c r="F106" s="448">
        <v>9000</v>
      </c>
      <c r="G106" s="449"/>
      <c r="H106" s="449"/>
      <c r="I106" s="449"/>
      <c r="J106" s="448">
        <v>9000</v>
      </c>
      <c r="K106" s="448">
        <v>3800</v>
      </c>
      <c r="L106" s="241"/>
      <c r="N106" s="297"/>
    </row>
    <row r="107" spans="1:14" ht="31.5">
      <c r="A107" s="280">
        <v>40</v>
      </c>
      <c r="B107" s="452" t="s">
        <v>1377</v>
      </c>
      <c r="C107" s="280" t="s">
        <v>1086</v>
      </c>
      <c r="D107" s="762" t="s">
        <v>65</v>
      </c>
      <c r="E107" s="450">
        <v>7500</v>
      </c>
      <c r="F107" s="448">
        <v>7500</v>
      </c>
      <c r="G107" s="449"/>
      <c r="H107" s="449"/>
      <c r="I107" s="449"/>
      <c r="J107" s="448">
        <v>7500</v>
      </c>
      <c r="K107" s="448">
        <v>3200</v>
      </c>
      <c r="L107" s="241"/>
      <c r="N107" s="297"/>
    </row>
    <row r="108" spans="1:14" ht="31.5">
      <c r="A108" s="280">
        <v>41</v>
      </c>
      <c r="B108" s="452" t="s">
        <v>1378</v>
      </c>
      <c r="C108" s="280" t="s">
        <v>1087</v>
      </c>
      <c r="D108" s="762" t="s">
        <v>65</v>
      </c>
      <c r="E108" s="450">
        <v>7500</v>
      </c>
      <c r="F108" s="448">
        <v>7500</v>
      </c>
      <c r="G108" s="449"/>
      <c r="H108" s="449"/>
      <c r="I108" s="449"/>
      <c r="J108" s="448">
        <v>7500</v>
      </c>
      <c r="K108" s="448">
        <v>3200</v>
      </c>
      <c r="L108" s="241"/>
      <c r="N108" s="297"/>
    </row>
    <row r="109" spans="1:14" ht="78.75">
      <c r="A109" s="280">
        <v>42</v>
      </c>
      <c r="B109" s="452" t="s">
        <v>1379</v>
      </c>
      <c r="C109" s="280" t="s">
        <v>1088</v>
      </c>
      <c r="D109" s="762" t="s">
        <v>47</v>
      </c>
      <c r="E109" s="450">
        <v>8000</v>
      </c>
      <c r="F109" s="448">
        <v>8000</v>
      </c>
      <c r="G109" s="449"/>
      <c r="H109" s="449"/>
      <c r="I109" s="449"/>
      <c r="J109" s="448">
        <v>8000</v>
      </c>
      <c r="K109" s="448">
        <v>3400</v>
      </c>
      <c r="L109" s="241"/>
      <c r="N109" s="297"/>
    </row>
    <row r="110" spans="1:14" ht="31.5">
      <c r="A110" s="280">
        <v>43</v>
      </c>
      <c r="B110" s="452" t="s">
        <v>1380</v>
      </c>
      <c r="C110" s="280" t="s">
        <v>1089</v>
      </c>
      <c r="D110" s="762" t="s">
        <v>47</v>
      </c>
      <c r="E110" s="450">
        <v>9000</v>
      </c>
      <c r="F110" s="448">
        <v>9000</v>
      </c>
      <c r="G110" s="449"/>
      <c r="H110" s="449"/>
      <c r="I110" s="449"/>
      <c r="J110" s="448">
        <v>9000</v>
      </c>
      <c r="K110" s="448">
        <v>3800</v>
      </c>
      <c r="L110" s="241"/>
      <c r="N110" s="297"/>
    </row>
    <row r="111" spans="1:14" ht="31.5">
      <c r="A111" s="280">
        <v>44</v>
      </c>
      <c r="B111" s="452" t="s">
        <v>1090</v>
      </c>
      <c r="C111" s="280" t="s">
        <v>1091</v>
      </c>
      <c r="D111" s="762" t="s">
        <v>49</v>
      </c>
      <c r="E111" s="450">
        <v>7500</v>
      </c>
      <c r="F111" s="448">
        <v>7500</v>
      </c>
      <c r="G111" s="449"/>
      <c r="H111" s="449"/>
      <c r="I111" s="449"/>
      <c r="J111" s="448">
        <v>7500</v>
      </c>
      <c r="K111" s="448">
        <v>3200</v>
      </c>
      <c r="L111" s="241"/>
      <c r="N111" s="297"/>
    </row>
    <row r="112" spans="1:14" ht="63">
      <c r="A112" s="280">
        <v>45</v>
      </c>
      <c r="B112" s="452" t="s">
        <v>1381</v>
      </c>
      <c r="C112" s="280" t="s">
        <v>1092</v>
      </c>
      <c r="D112" s="762" t="s">
        <v>49</v>
      </c>
      <c r="E112" s="450">
        <v>7000</v>
      </c>
      <c r="F112" s="448">
        <v>7000</v>
      </c>
      <c r="G112" s="449"/>
      <c r="H112" s="449"/>
      <c r="I112" s="449"/>
      <c r="J112" s="448">
        <v>7000</v>
      </c>
      <c r="K112" s="448">
        <v>2900</v>
      </c>
      <c r="L112" s="241"/>
      <c r="N112" s="297"/>
    </row>
    <row r="113" spans="1:14" ht="31.5">
      <c r="A113" s="280">
        <v>46</v>
      </c>
      <c r="B113" s="452" t="s">
        <v>1382</v>
      </c>
      <c r="C113" s="280" t="s">
        <v>1093</v>
      </c>
      <c r="D113" s="762" t="s">
        <v>48</v>
      </c>
      <c r="E113" s="450">
        <v>4000</v>
      </c>
      <c r="F113" s="448">
        <v>4000</v>
      </c>
      <c r="G113" s="449"/>
      <c r="H113" s="449"/>
      <c r="I113" s="449"/>
      <c r="J113" s="448">
        <v>4000</v>
      </c>
      <c r="K113" s="448">
        <v>1700</v>
      </c>
      <c r="L113" s="241"/>
      <c r="N113" s="297"/>
    </row>
    <row r="114" spans="1:14" ht="31.5">
      <c r="A114" s="280">
        <v>47</v>
      </c>
      <c r="B114" s="452" t="s">
        <v>1383</v>
      </c>
      <c r="C114" s="280" t="s">
        <v>1093</v>
      </c>
      <c r="D114" s="762" t="s">
        <v>48</v>
      </c>
      <c r="E114" s="450">
        <v>4000</v>
      </c>
      <c r="F114" s="448">
        <v>4000</v>
      </c>
      <c r="G114" s="449"/>
      <c r="H114" s="449"/>
      <c r="I114" s="449"/>
      <c r="J114" s="448">
        <v>4000</v>
      </c>
      <c r="K114" s="448">
        <v>1700</v>
      </c>
      <c r="L114" s="241"/>
      <c r="N114" s="297"/>
    </row>
    <row r="115" spans="1:14" ht="51" customHeight="1">
      <c r="A115" s="280">
        <v>48</v>
      </c>
      <c r="B115" s="452" t="s">
        <v>1094</v>
      </c>
      <c r="C115" s="280" t="s">
        <v>1095</v>
      </c>
      <c r="D115" s="280" t="s">
        <v>66</v>
      </c>
      <c r="E115" s="450">
        <v>6000</v>
      </c>
      <c r="F115" s="448">
        <v>6000</v>
      </c>
      <c r="G115" s="449"/>
      <c r="H115" s="449"/>
      <c r="I115" s="449"/>
      <c r="J115" s="448">
        <v>6000</v>
      </c>
      <c r="K115" s="448">
        <v>2500</v>
      </c>
      <c r="L115" s="241"/>
      <c r="N115" s="297"/>
    </row>
    <row r="116" spans="1:14" ht="31.5">
      <c r="A116" s="280">
        <v>49</v>
      </c>
      <c r="B116" s="452" t="s">
        <v>1096</v>
      </c>
      <c r="C116" s="280" t="s">
        <v>1097</v>
      </c>
      <c r="D116" s="280" t="s">
        <v>66</v>
      </c>
      <c r="E116" s="450">
        <v>7500</v>
      </c>
      <c r="F116" s="448">
        <v>7500</v>
      </c>
      <c r="G116" s="449"/>
      <c r="H116" s="449"/>
      <c r="I116" s="449"/>
      <c r="J116" s="448">
        <v>7500</v>
      </c>
      <c r="K116" s="448">
        <v>3200</v>
      </c>
      <c r="L116" s="241"/>
      <c r="N116" s="297"/>
    </row>
    <row r="117" spans="1:14" ht="47.25">
      <c r="A117" s="280">
        <v>50</v>
      </c>
      <c r="B117" s="452" t="s">
        <v>1384</v>
      </c>
      <c r="C117" s="280" t="s">
        <v>1098</v>
      </c>
      <c r="D117" s="762" t="s">
        <v>75</v>
      </c>
      <c r="E117" s="450">
        <v>7500</v>
      </c>
      <c r="F117" s="448">
        <v>7500</v>
      </c>
      <c r="G117" s="449"/>
      <c r="H117" s="449"/>
      <c r="I117" s="449"/>
      <c r="J117" s="448">
        <v>7500</v>
      </c>
      <c r="K117" s="448">
        <v>3200</v>
      </c>
      <c r="L117" s="241"/>
      <c r="N117" s="297"/>
    </row>
    <row r="118" spans="1:14" ht="63">
      <c r="A118" s="280">
        <v>51</v>
      </c>
      <c r="B118" s="452" t="s">
        <v>1385</v>
      </c>
      <c r="C118" s="280" t="s">
        <v>1099</v>
      </c>
      <c r="D118" s="762" t="s">
        <v>73</v>
      </c>
      <c r="E118" s="450">
        <v>9000</v>
      </c>
      <c r="F118" s="448">
        <v>9000</v>
      </c>
      <c r="G118" s="449"/>
      <c r="H118" s="449"/>
      <c r="I118" s="449"/>
      <c r="J118" s="448">
        <v>9000</v>
      </c>
      <c r="K118" s="448">
        <v>3800</v>
      </c>
      <c r="L118" s="241"/>
      <c r="N118" s="297"/>
    </row>
    <row r="119" spans="1:14" ht="31.5">
      <c r="A119" s="280">
        <v>52</v>
      </c>
      <c r="B119" s="452" t="s">
        <v>1386</v>
      </c>
      <c r="C119" s="280" t="s">
        <v>1100</v>
      </c>
      <c r="D119" s="762" t="s">
        <v>73</v>
      </c>
      <c r="E119" s="450">
        <v>7500</v>
      </c>
      <c r="F119" s="448">
        <v>7500</v>
      </c>
      <c r="G119" s="449"/>
      <c r="H119" s="449"/>
      <c r="I119" s="449"/>
      <c r="J119" s="448">
        <v>7500</v>
      </c>
      <c r="K119" s="448">
        <v>3200</v>
      </c>
      <c r="L119" s="241"/>
      <c r="N119" s="297"/>
    </row>
    <row r="120" spans="1:14" ht="63.75" customHeight="1">
      <c r="A120" s="280">
        <v>53</v>
      </c>
      <c r="B120" s="452" t="s">
        <v>1101</v>
      </c>
      <c r="C120" s="280" t="s">
        <v>1102</v>
      </c>
      <c r="D120" s="762" t="s">
        <v>73</v>
      </c>
      <c r="E120" s="450">
        <v>8000</v>
      </c>
      <c r="F120" s="448">
        <v>8000</v>
      </c>
      <c r="G120" s="449"/>
      <c r="H120" s="449"/>
      <c r="I120" s="449"/>
      <c r="J120" s="448">
        <v>8000</v>
      </c>
      <c r="K120" s="448">
        <v>3400</v>
      </c>
      <c r="L120" s="241"/>
      <c r="N120" s="297"/>
    </row>
    <row r="121" spans="1:14" ht="31.5">
      <c r="A121" s="280">
        <v>54</v>
      </c>
      <c r="B121" s="452" t="s">
        <v>1387</v>
      </c>
      <c r="C121" s="280" t="s">
        <v>1103</v>
      </c>
      <c r="D121" s="762" t="s">
        <v>50</v>
      </c>
      <c r="E121" s="450">
        <v>7500</v>
      </c>
      <c r="F121" s="448">
        <v>7500</v>
      </c>
      <c r="G121" s="449"/>
      <c r="H121" s="449"/>
      <c r="I121" s="449"/>
      <c r="J121" s="448">
        <v>7500</v>
      </c>
      <c r="K121" s="448">
        <v>3200</v>
      </c>
      <c r="L121" s="241"/>
      <c r="N121" s="297"/>
    </row>
    <row r="122" spans="1:14" ht="31.5">
      <c r="A122" s="280">
        <v>55</v>
      </c>
      <c r="B122" s="452" t="s">
        <v>1388</v>
      </c>
      <c r="C122" s="280" t="s">
        <v>1103</v>
      </c>
      <c r="D122" s="762" t="s">
        <v>50</v>
      </c>
      <c r="E122" s="450">
        <v>6500</v>
      </c>
      <c r="F122" s="448">
        <v>6500</v>
      </c>
      <c r="G122" s="449"/>
      <c r="H122" s="449"/>
      <c r="I122" s="449"/>
      <c r="J122" s="448">
        <v>6500</v>
      </c>
      <c r="K122" s="448">
        <v>2700</v>
      </c>
      <c r="L122" s="241"/>
      <c r="N122" s="297"/>
    </row>
    <row r="123" spans="1:14" ht="78.75">
      <c r="A123" s="280">
        <v>56</v>
      </c>
      <c r="B123" s="452" t="s">
        <v>1389</v>
      </c>
      <c r="C123" s="280" t="s">
        <v>1104</v>
      </c>
      <c r="D123" s="762" t="s">
        <v>53</v>
      </c>
      <c r="E123" s="450">
        <v>7000</v>
      </c>
      <c r="F123" s="448">
        <v>7000</v>
      </c>
      <c r="G123" s="449"/>
      <c r="H123" s="449"/>
      <c r="I123" s="449"/>
      <c r="J123" s="448">
        <v>7000</v>
      </c>
      <c r="K123" s="448">
        <v>2900</v>
      </c>
      <c r="L123" s="241"/>
      <c r="N123" s="297"/>
    </row>
    <row r="124" spans="1:14" ht="31.5">
      <c r="A124" s="280">
        <v>57</v>
      </c>
      <c r="B124" s="452" t="s">
        <v>1105</v>
      </c>
      <c r="C124" s="280" t="s">
        <v>1106</v>
      </c>
      <c r="D124" s="762" t="s">
        <v>53</v>
      </c>
      <c r="E124" s="450">
        <v>7500</v>
      </c>
      <c r="F124" s="448">
        <v>7500</v>
      </c>
      <c r="G124" s="449"/>
      <c r="H124" s="449"/>
      <c r="I124" s="449"/>
      <c r="J124" s="448">
        <v>7500</v>
      </c>
      <c r="K124" s="448">
        <v>3200</v>
      </c>
      <c r="L124" s="241"/>
      <c r="N124" s="297"/>
    </row>
    <row r="125" spans="1:14" ht="47.25">
      <c r="A125" s="280">
        <v>58</v>
      </c>
      <c r="B125" s="452" t="s">
        <v>1107</v>
      </c>
      <c r="C125" s="280" t="s">
        <v>1108</v>
      </c>
      <c r="D125" s="762" t="s">
        <v>5</v>
      </c>
      <c r="E125" s="450">
        <v>8000</v>
      </c>
      <c r="F125" s="448">
        <v>8000</v>
      </c>
      <c r="G125" s="449"/>
      <c r="H125" s="449"/>
      <c r="I125" s="449"/>
      <c r="J125" s="448">
        <v>8000</v>
      </c>
      <c r="K125" s="448">
        <v>3400</v>
      </c>
      <c r="L125" s="241"/>
      <c r="N125" s="297"/>
    </row>
    <row r="126" spans="1:14" ht="63">
      <c r="A126" s="763">
        <v>59</v>
      </c>
      <c r="B126" s="769" t="s">
        <v>1109</v>
      </c>
      <c r="C126" s="763" t="s">
        <v>1110</v>
      </c>
      <c r="D126" s="765" t="s">
        <v>343</v>
      </c>
      <c r="E126" s="766">
        <v>7500</v>
      </c>
      <c r="F126" s="767">
        <v>7500</v>
      </c>
      <c r="G126" s="764"/>
      <c r="H126" s="764"/>
      <c r="I126" s="764"/>
      <c r="J126" s="767">
        <v>7500</v>
      </c>
      <c r="K126" s="767">
        <v>3200</v>
      </c>
      <c r="L126" s="768"/>
      <c r="N126" s="297"/>
    </row>
    <row r="127" spans="1:14">
      <c r="K127" s="290"/>
    </row>
    <row r="128" spans="1:14">
      <c r="K128" s="290"/>
    </row>
    <row r="129" spans="11:11">
      <c r="K129" s="290"/>
    </row>
  </sheetData>
  <autoFilter ref="A4:L126">
    <filterColumn colId="4" showButton="0"/>
    <filterColumn colId="5" showButton="0"/>
    <filterColumn colId="7" showButton="0"/>
  </autoFilter>
  <mergeCells count="15">
    <mergeCell ref="A1:L1"/>
    <mergeCell ref="A2:L2"/>
    <mergeCell ref="J3:L3"/>
    <mergeCell ref="A4:A6"/>
    <mergeCell ref="B4:B6"/>
    <mergeCell ref="C4:C6"/>
    <mergeCell ref="D4:D6"/>
    <mergeCell ref="E4:G4"/>
    <mergeCell ref="H4:I4"/>
    <mergeCell ref="E5:E6"/>
    <mergeCell ref="F5:G5"/>
    <mergeCell ref="H5:H6"/>
    <mergeCell ref="J4:J6"/>
    <mergeCell ref="K4:K6"/>
    <mergeCell ref="L4:L6"/>
  </mergeCells>
  <pageMargins left="0.43" right="0.33" top="0.8" bottom="0.21" header="0.69" footer="0.2"/>
  <pageSetup paperSize="9" scale="85"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3"/>
  <sheetViews>
    <sheetView workbookViewId="0">
      <selection sqref="A1:F1"/>
    </sheetView>
  </sheetViews>
  <sheetFormatPr defaultRowHeight="15.75"/>
  <cols>
    <col min="1" max="1" width="5.25" customWidth="1"/>
    <col min="2" max="2" width="62.25" customWidth="1"/>
    <col min="3" max="3" width="13.25" customWidth="1"/>
    <col min="4" max="4" width="13.875" hidden="1" customWidth="1"/>
    <col min="5" max="5" width="14" hidden="1" customWidth="1"/>
    <col min="6" max="6" width="12.5" hidden="1" customWidth="1"/>
    <col min="7" max="10" width="9" hidden="1" customWidth="1"/>
    <col min="11" max="11" width="11.125" hidden="1" customWidth="1"/>
    <col min="12" max="12" width="10.125" hidden="1" customWidth="1"/>
    <col min="13" max="13" width="9.875" hidden="1" customWidth="1"/>
    <col min="14" max="14" width="11.125" hidden="1" customWidth="1"/>
  </cols>
  <sheetData>
    <row r="1" spans="1:14" ht="57" customHeight="1">
      <c r="A1" s="1170" t="s">
        <v>1764</v>
      </c>
      <c r="B1" s="1171"/>
      <c r="C1" s="1171"/>
      <c r="D1" s="1171"/>
      <c r="E1" s="1171"/>
      <c r="F1" s="1171"/>
    </row>
    <row r="2" spans="1:14">
      <c r="A2" s="1172" t="str">
        <f>'1. Thủy lợi phí'!A2:C2</f>
        <v>(Kèm theo Quyết định số       4848     /QĐ-UBND ngày     19     /    12     /2023 của UBND tỉnh)</v>
      </c>
      <c r="B2" s="1172"/>
      <c r="C2" s="1172"/>
      <c r="D2" s="1172"/>
      <c r="E2" s="1172"/>
      <c r="F2" s="1172"/>
    </row>
    <row r="3" spans="1:14">
      <c r="B3" s="1176" t="s">
        <v>0</v>
      </c>
      <c r="C3" s="1176"/>
      <c r="E3" s="1169" t="s">
        <v>0</v>
      </c>
      <c r="F3" s="1169"/>
    </row>
    <row r="4" spans="1:14" ht="31.5">
      <c r="A4" s="609" t="s">
        <v>54</v>
      </c>
      <c r="B4" s="608" t="s">
        <v>421</v>
      </c>
      <c r="C4" s="608" t="s">
        <v>432</v>
      </c>
      <c r="D4" s="1173" t="s">
        <v>64</v>
      </c>
      <c r="E4" s="1174"/>
      <c r="F4" s="1175"/>
    </row>
    <row r="5" spans="1:14" s="889" customFormat="1" ht="19.5" customHeight="1">
      <c r="A5" s="1002" t="s">
        <v>35</v>
      </c>
      <c r="B5" s="908" t="s">
        <v>41</v>
      </c>
      <c r="C5" s="908">
        <v>1</v>
      </c>
      <c r="D5" s="908">
        <v>2</v>
      </c>
      <c r="E5" s="908">
        <v>3</v>
      </c>
      <c r="F5" s="908">
        <v>4</v>
      </c>
    </row>
    <row r="6" spans="1:14" ht="19.5" customHeight="1">
      <c r="A6" s="1167" t="s">
        <v>1738</v>
      </c>
      <c r="B6" s="1168"/>
      <c r="C6" s="525">
        <f>SUM(C7:C33)</f>
        <v>27261</v>
      </c>
      <c r="D6" s="525">
        <f t="shared" ref="D6:F6" si="0">SUM(D7:D33)</f>
        <v>2120</v>
      </c>
      <c r="E6" s="525">
        <f t="shared" si="0"/>
        <v>5065</v>
      </c>
      <c r="F6" s="525">
        <f t="shared" si="0"/>
        <v>15315</v>
      </c>
      <c r="K6" s="468">
        <f>SUM(K7:K33)</f>
        <v>22472940</v>
      </c>
      <c r="L6" s="468">
        <f t="shared" ref="L6:N6" si="1">SUM(L7:L33)</f>
        <v>2119822</v>
      </c>
      <c r="M6" s="468">
        <f t="shared" si="1"/>
        <v>5063618</v>
      </c>
      <c r="N6" s="468">
        <f t="shared" si="1"/>
        <v>15289500</v>
      </c>
    </row>
    <row r="7" spans="1:14">
      <c r="A7" s="520">
        <v>1</v>
      </c>
      <c r="B7" s="438" t="s">
        <v>146</v>
      </c>
      <c r="C7" s="521">
        <v>2295</v>
      </c>
      <c r="D7" s="523">
        <v>16</v>
      </c>
      <c r="E7" s="523">
        <v>1100</v>
      </c>
      <c r="F7" s="524">
        <v>2200</v>
      </c>
      <c r="K7" s="468">
        <f>SUM(L7:N7)</f>
        <v>3314332</v>
      </c>
      <c r="L7" s="523">
        <v>15832</v>
      </c>
      <c r="M7" s="523">
        <v>1099500</v>
      </c>
      <c r="N7" s="524">
        <v>2199000</v>
      </c>
    </row>
    <row r="8" spans="1:14">
      <c r="A8" s="520">
        <v>2</v>
      </c>
      <c r="B8" s="438" t="s">
        <v>11</v>
      </c>
      <c r="C8" s="521">
        <v>868</v>
      </c>
      <c r="D8" s="441">
        <v>89</v>
      </c>
      <c r="E8" s="441">
        <v>201</v>
      </c>
      <c r="F8" s="441">
        <v>405</v>
      </c>
      <c r="K8" s="468">
        <f t="shared" ref="K8:K33" si="2">SUM(L8:N8)</f>
        <v>692237</v>
      </c>
      <c r="L8" s="441">
        <v>89237</v>
      </c>
      <c r="M8" s="441">
        <v>201000</v>
      </c>
      <c r="N8" s="441">
        <v>402000</v>
      </c>
    </row>
    <row r="9" spans="1:14">
      <c r="A9" s="520">
        <v>3</v>
      </c>
      <c r="B9" s="438" t="s">
        <v>420</v>
      </c>
      <c r="C9" s="521">
        <v>318</v>
      </c>
      <c r="D9" s="441"/>
      <c r="E9" s="441">
        <v>60</v>
      </c>
      <c r="F9" s="441">
        <v>260</v>
      </c>
      <c r="K9" s="468">
        <f t="shared" si="2"/>
        <v>320500</v>
      </c>
      <c r="L9" s="441"/>
      <c r="M9" s="441">
        <v>59500</v>
      </c>
      <c r="N9" s="441">
        <v>261000</v>
      </c>
    </row>
    <row r="10" spans="1:14">
      <c r="A10" s="520">
        <v>4</v>
      </c>
      <c r="B10" s="438" t="s">
        <v>104</v>
      </c>
      <c r="C10" s="521">
        <v>692</v>
      </c>
      <c r="D10" s="441">
        <v>760</v>
      </c>
      <c r="E10" s="441">
        <v>300</v>
      </c>
      <c r="F10" s="441">
        <v>600</v>
      </c>
      <c r="K10" s="468">
        <f t="shared" si="2"/>
        <v>1660212</v>
      </c>
      <c r="L10" s="441">
        <v>760212</v>
      </c>
      <c r="M10" s="441">
        <v>300000</v>
      </c>
      <c r="N10" s="441">
        <v>600000</v>
      </c>
    </row>
    <row r="11" spans="1:14">
      <c r="A11" s="520">
        <v>5</v>
      </c>
      <c r="B11" s="438" t="s">
        <v>13</v>
      </c>
      <c r="C11" s="521">
        <v>1157</v>
      </c>
      <c r="D11" s="441"/>
      <c r="E11" s="441">
        <v>125</v>
      </c>
      <c r="F11" s="441">
        <v>445</v>
      </c>
      <c r="K11" s="468">
        <f t="shared" si="2"/>
        <v>567037</v>
      </c>
      <c r="L11" s="441"/>
      <c r="M11" s="441">
        <v>124537</v>
      </c>
      <c r="N11" s="441">
        <v>442500</v>
      </c>
    </row>
    <row r="12" spans="1:14">
      <c r="A12" s="520">
        <v>6</v>
      </c>
      <c r="B12" s="438" t="s">
        <v>14</v>
      </c>
      <c r="C12" s="521">
        <v>1694</v>
      </c>
      <c r="D12" s="441">
        <v>14</v>
      </c>
      <c r="E12" s="441">
        <v>155</v>
      </c>
      <c r="F12" s="441">
        <v>310</v>
      </c>
      <c r="K12" s="468">
        <f t="shared" si="2"/>
        <v>477555</v>
      </c>
      <c r="L12" s="441">
        <v>14055</v>
      </c>
      <c r="M12" s="441">
        <v>154500</v>
      </c>
      <c r="N12" s="441">
        <v>309000</v>
      </c>
    </row>
    <row r="13" spans="1:14">
      <c r="A13" s="520">
        <v>7</v>
      </c>
      <c r="B13" s="438" t="s">
        <v>15</v>
      </c>
      <c r="C13" s="521">
        <v>1076</v>
      </c>
      <c r="D13" s="441"/>
      <c r="E13" s="441">
        <v>116</v>
      </c>
      <c r="F13" s="441">
        <v>450</v>
      </c>
      <c r="K13" s="468">
        <f t="shared" si="2"/>
        <v>562542</v>
      </c>
      <c r="L13" s="441"/>
      <c r="M13" s="441">
        <v>115542</v>
      </c>
      <c r="N13" s="441">
        <v>447000</v>
      </c>
    </row>
    <row r="14" spans="1:14">
      <c r="A14" s="520">
        <v>8</v>
      </c>
      <c r="B14" s="438" t="s">
        <v>141</v>
      </c>
      <c r="C14" s="521">
        <v>1825</v>
      </c>
      <c r="D14" s="441"/>
      <c r="E14" s="441">
        <v>164</v>
      </c>
      <c r="F14" s="441">
        <v>960</v>
      </c>
      <c r="K14" s="468">
        <f t="shared" si="2"/>
        <v>1124187</v>
      </c>
      <c r="L14" s="441"/>
      <c r="M14" s="441">
        <v>164187</v>
      </c>
      <c r="N14" s="441">
        <v>960000</v>
      </c>
    </row>
    <row r="15" spans="1:14">
      <c r="A15" s="520">
        <v>9</v>
      </c>
      <c r="B15" s="438" t="s">
        <v>17</v>
      </c>
      <c r="C15" s="521">
        <v>1393</v>
      </c>
      <c r="D15" s="441">
        <v>132</v>
      </c>
      <c r="E15" s="441">
        <v>420</v>
      </c>
      <c r="F15" s="441">
        <v>840</v>
      </c>
      <c r="K15" s="468">
        <f t="shared" si="2"/>
        <v>1391912</v>
      </c>
      <c r="L15" s="441">
        <v>131912</v>
      </c>
      <c r="M15" s="441">
        <v>420000</v>
      </c>
      <c r="N15" s="441">
        <v>840000</v>
      </c>
    </row>
    <row r="16" spans="1:14">
      <c r="A16" s="520">
        <v>10</v>
      </c>
      <c r="B16" s="438" t="s">
        <v>18</v>
      </c>
      <c r="C16" s="521">
        <v>1695</v>
      </c>
      <c r="D16" s="441"/>
      <c r="E16" s="441">
        <v>297</v>
      </c>
      <c r="F16" s="441">
        <v>765</v>
      </c>
      <c r="K16" s="468">
        <f t="shared" si="2"/>
        <v>1062035</v>
      </c>
      <c r="L16" s="441"/>
      <c r="M16" s="441">
        <v>297035</v>
      </c>
      <c r="N16" s="441">
        <v>765000</v>
      </c>
    </row>
    <row r="17" spans="1:14">
      <c r="A17" s="520">
        <v>11</v>
      </c>
      <c r="B17" s="438" t="s">
        <v>39</v>
      </c>
      <c r="C17" s="521">
        <v>2182</v>
      </c>
      <c r="D17" s="441">
        <v>236</v>
      </c>
      <c r="E17" s="441">
        <v>278</v>
      </c>
      <c r="F17" s="441">
        <v>560</v>
      </c>
      <c r="K17" s="468">
        <f t="shared" si="2"/>
        <v>1070462</v>
      </c>
      <c r="L17" s="441">
        <v>235712</v>
      </c>
      <c r="M17" s="441">
        <v>278250</v>
      </c>
      <c r="N17" s="441">
        <v>556500</v>
      </c>
    </row>
    <row r="18" spans="1:14">
      <c r="A18" s="520">
        <v>12</v>
      </c>
      <c r="B18" s="438" t="s">
        <v>19</v>
      </c>
      <c r="C18" s="521">
        <v>2073</v>
      </c>
      <c r="D18" s="441">
        <v>291</v>
      </c>
      <c r="E18" s="441">
        <v>554</v>
      </c>
      <c r="F18" s="441">
        <v>1100</v>
      </c>
      <c r="K18" s="468">
        <f t="shared" si="2"/>
        <v>1954125</v>
      </c>
      <c r="L18" s="441">
        <v>291375</v>
      </c>
      <c r="M18" s="441">
        <v>554250</v>
      </c>
      <c r="N18" s="441">
        <v>1108500</v>
      </c>
    </row>
    <row r="19" spans="1:14">
      <c r="A19" s="520">
        <v>13</v>
      </c>
      <c r="B19" s="438" t="s">
        <v>20</v>
      </c>
      <c r="C19" s="521">
        <v>1907</v>
      </c>
      <c r="D19" s="441"/>
      <c r="E19" s="441">
        <v>399</v>
      </c>
      <c r="F19" s="441">
        <v>1830</v>
      </c>
      <c r="K19" s="468">
        <f t="shared" si="2"/>
        <v>2226257</v>
      </c>
      <c r="L19" s="441"/>
      <c r="M19" s="441">
        <v>399257</v>
      </c>
      <c r="N19" s="441">
        <v>1827000</v>
      </c>
    </row>
    <row r="20" spans="1:14">
      <c r="A20" s="520">
        <v>14</v>
      </c>
      <c r="B20" s="438" t="s">
        <v>21</v>
      </c>
      <c r="C20" s="521">
        <v>947</v>
      </c>
      <c r="D20" s="441">
        <v>453</v>
      </c>
      <c r="E20" s="441">
        <v>369</v>
      </c>
      <c r="F20" s="441">
        <v>740</v>
      </c>
      <c r="K20" s="468">
        <f t="shared" si="2"/>
        <v>1559525</v>
      </c>
      <c r="L20" s="441">
        <v>452525</v>
      </c>
      <c r="M20" s="441">
        <v>369000</v>
      </c>
      <c r="N20" s="441">
        <v>738000</v>
      </c>
    </row>
    <row r="21" spans="1:14">
      <c r="A21" s="520">
        <v>15</v>
      </c>
      <c r="B21" s="438" t="s">
        <v>142</v>
      </c>
      <c r="C21" s="521">
        <v>2855</v>
      </c>
      <c r="D21" s="441"/>
      <c r="E21" s="441">
        <v>124</v>
      </c>
      <c r="F21" s="441">
        <v>885</v>
      </c>
      <c r="K21" s="468">
        <f t="shared" si="2"/>
        <v>1007137</v>
      </c>
      <c r="L21" s="441"/>
      <c r="M21" s="441">
        <v>123637</v>
      </c>
      <c r="N21" s="441">
        <v>883500</v>
      </c>
    </row>
    <row r="22" spans="1:14">
      <c r="A22" s="520">
        <v>16</v>
      </c>
      <c r="B22" s="438" t="s">
        <v>23</v>
      </c>
      <c r="C22" s="521">
        <v>1371</v>
      </c>
      <c r="D22" s="441">
        <v>129</v>
      </c>
      <c r="E22" s="441">
        <v>251</v>
      </c>
      <c r="F22" s="441">
        <v>505</v>
      </c>
      <c r="K22" s="468">
        <f t="shared" si="2"/>
        <v>882712</v>
      </c>
      <c r="L22" s="441">
        <v>128962</v>
      </c>
      <c r="M22" s="441">
        <v>251250</v>
      </c>
      <c r="N22" s="441">
        <v>502500</v>
      </c>
    </row>
    <row r="23" spans="1:14">
      <c r="A23" s="520">
        <v>17</v>
      </c>
      <c r="B23" s="438" t="s">
        <v>24</v>
      </c>
      <c r="C23" s="521">
        <v>762</v>
      </c>
      <c r="D23" s="441"/>
      <c r="E23" s="441">
        <v>23</v>
      </c>
      <c r="F23" s="441">
        <v>680</v>
      </c>
      <c r="K23" s="468">
        <f t="shared" si="2"/>
        <v>704025</v>
      </c>
      <c r="L23" s="441"/>
      <c r="M23" s="441">
        <v>23025</v>
      </c>
      <c r="N23" s="441">
        <v>681000</v>
      </c>
    </row>
    <row r="24" spans="1:14">
      <c r="A24" s="520">
        <v>18</v>
      </c>
      <c r="B24" s="438" t="s">
        <v>143</v>
      </c>
      <c r="C24" s="521">
        <v>549</v>
      </c>
      <c r="D24" s="441"/>
      <c r="E24" s="441">
        <v>24</v>
      </c>
      <c r="F24" s="441">
        <v>330</v>
      </c>
      <c r="K24" s="468">
        <f t="shared" si="2"/>
        <v>354312</v>
      </c>
      <c r="L24" s="441"/>
      <c r="M24" s="441">
        <v>24312</v>
      </c>
      <c r="N24" s="441">
        <v>330000</v>
      </c>
    </row>
    <row r="25" spans="1:14">
      <c r="A25" s="520">
        <v>19</v>
      </c>
      <c r="B25" s="438" t="s">
        <v>26</v>
      </c>
      <c r="C25" s="521">
        <v>300</v>
      </c>
      <c r="D25" s="441"/>
      <c r="E25" s="441">
        <v>29</v>
      </c>
      <c r="F25" s="441">
        <v>270</v>
      </c>
      <c r="K25" s="468">
        <f t="shared" si="2"/>
        <v>298962</v>
      </c>
      <c r="L25" s="441"/>
      <c r="M25" s="441">
        <v>28962</v>
      </c>
      <c r="N25" s="441">
        <v>270000</v>
      </c>
    </row>
    <row r="26" spans="1:14">
      <c r="A26" s="520">
        <v>20</v>
      </c>
      <c r="B26" s="438" t="s">
        <v>28</v>
      </c>
      <c r="C26" s="521">
        <v>387</v>
      </c>
      <c r="D26" s="441"/>
      <c r="E26" s="441">
        <v>31</v>
      </c>
      <c r="F26" s="441">
        <v>460</v>
      </c>
      <c r="K26" s="468">
        <f t="shared" si="2"/>
        <v>491562</v>
      </c>
      <c r="L26" s="441"/>
      <c r="M26" s="441">
        <v>31062</v>
      </c>
      <c r="N26" s="441">
        <v>460500</v>
      </c>
    </row>
    <row r="27" spans="1:14">
      <c r="A27" s="520">
        <v>21</v>
      </c>
      <c r="B27" s="438" t="s">
        <v>31</v>
      </c>
      <c r="C27" s="521">
        <v>143</v>
      </c>
      <c r="D27" s="441"/>
      <c r="E27" s="441">
        <v>9</v>
      </c>
      <c r="F27" s="441">
        <v>80</v>
      </c>
      <c r="K27" s="468">
        <f t="shared" si="2"/>
        <v>85700</v>
      </c>
      <c r="L27" s="441"/>
      <c r="M27" s="441">
        <v>9200</v>
      </c>
      <c r="N27" s="441">
        <v>76500</v>
      </c>
    </row>
    <row r="28" spans="1:14">
      <c r="A28" s="520">
        <v>22</v>
      </c>
      <c r="B28" s="438" t="s">
        <v>27</v>
      </c>
      <c r="C28" s="521">
        <v>202</v>
      </c>
      <c r="D28" s="441"/>
      <c r="E28" s="441">
        <v>1</v>
      </c>
      <c r="F28" s="441">
        <v>100</v>
      </c>
      <c r="K28" s="468">
        <f t="shared" si="2"/>
        <v>97900</v>
      </c>
      <c r="L28" s="441"/>
      <c r="M28" s="441">
        <v>400</v>
      </c>
      <c r="N28" s="441">
        <v>97500</v>
      </c>
    </row>
    <row r="29" spans="1:14">
      <c r="A29" s="520">
        <v>23</v>
      </c>
      <c r="B29" s="438" t="s">
        <v>32</v>
      </c>
      <c r="C29" s="521">
        <v>38</v>
      </c>
      <c r="D29" s="441"/>
      <c r="E29" s="441"/>
      <c r="F29" s="441">
        <v>55</v>
      </c>
      <c r="K29" s="468">
        <f t="shared" si="2"/>
        <v>52500</v>
      </c>
      <c r="L29" s="441"/>
      <c r="M29" s="441">
        <v>0</v>
      </c>
      <c r="N29" s="441">
        <v>52500</v>
      </c>
    </row>
    <row r="30" spans="1:14">
      <c r="A30" s="520">
        <v>24</v>
      </c>
      <c r="B30" s="438" t="s">
        <v>30</v>
      </c>
      <c r="C30" s="521">
        <v>323</v>
      </c>
      <c r="D30" s="441"/>
      <c r="E30" s="441">
        <v>28</v>
      </c>
      <c r="F30" s="441">
        <v>280</v>
      </c>
      <c r="K30" s="468">
        <f t="shared" si="2"/>
        <v>308237</v>
      </c>
      <c r="L30" s="441"/>
      <c r="M30" s="441">
        <v>27737</v>
      </c>
      <c r="N30" s="441">
        <v>280500</v>
      </c>
    </row>
    <row r="31" spans="1:14">
      <c r="A31" s="520">
        <v>25</v>
      </c>
      <c r="B31" s="438" t="s">
        <v>34</v>
      </c>
      <c r="C31" s="521">
        <v>143</v>
      </c>
      <c r="D31" s="441"/>
      <c r="E31" s="441">
        <v>7</v>
      </c>
      <c r="F31" s="441">
        <v>125</v>
      </c>
      <c r="K31" s="468">
        <f t="shared" si="2"/>
        <v>128725</v>
      </c>
      <c r="L31" s="441"/>
      <c r="M31" s="441">
        <v>7225</v>
      </c>
      <c r="N31" s="441">
        <v>121500</v>
      </c>
    </row>
    <row r="32" spans="1:14">
      <c r="A32" s="520">
        <v>26</v>
      </c>
      <c r="B32" s="438" t="s">
        <v>29</v>
      </c>
      <c r="C32" s="521">
        <v>30</v>
      </c>
      <c r="D32" s="441"/>
      <c r="E32" s="441"/>
      <c r="F32" s="441">
        <v>30</v>
      </c>
      <c r="K32" s="468">
        <f t="shared" si="2"/>
        <v>30250</v>
      </c>
      <c r="L32" s="441"/>
      <c r="M32" s="441">
        <v>250</v>
      </c>
      <c r="N32" s="441">
        <v>30000</v>
      </c>
    </row>
    <row r="33" spans="1:14">
      <c r="A33" s="643">
        <v>27</v>
      </c>
      <c r="B33" s="440" t="s">
        <v>33</v>
      </c>
      <c r="C33" s="522">
        <v>36</v>
      </c>
      <c r="D33" s="442"/>
      <c r="E33" s="442"/>
      <c r="F33" s="442">
        <v>50</v>
      </c>
      <c r="K33" s="468">
        <f t="shared" si="2"/>
        <v>48000</v>
      </c>
      <c r="L33" s="442"/>
      <c r="M33" s="442">
        <v>0</v>
      </c>
      <c r="N33" s="442">
        <v>48000</v>
      </c>
    </row>
  </sheetData>
  <mergeCells count="6">
    <mergeCell ref="A6:B6"/>
    <mergeCell ref="E3:F3"/>
    <mergeCell ref="A1:F1"/>
    <mergeCell ref="A2:F2"/>
    <mergeCell ref="D4:F4"/>
    <mergeCell ref="B3:C3"/>
  </mergeCells>
  <pageMargins left="0.78740157480314965" right="0.59055118110236227" top="0.59055118110236227" bottom="0.74803149606299213" header="0.31496062992125984" footer="0.31496062992125984"/>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12"/>
  <sheetViews>
    <sheetView workbookViewId="0">
      <selection activeCell="D9" sqref="D9"/>
    </sheetView>
  </sheetViews>
  <sheetFormatPr defaultRowHeight="15.75"/>
  <cols>
    <col min="1" max="1" width="5" style="418" customWidth="1"/>
    <col min="2" max="2" width="48.875" style="419" customWidth="1"/>
    <col min="3" max="3" width="10.5" style="420" customWidth="1"/>
    <col min="4" max="4" width="35.25" style="420" customWidth="1"/>
    <col min="5" max="9" width="9" style="420"/>
    <col min="10" max="14" width="9" style="419"/>
    <col min="15" max="16384" width="9" style="421"/>
  </cols>
  <sheetData>
    <row r="1" spans="1:14" ht="47.25" customHeight="1">
      <c r="A1" s="1177" t="s">
        <v>1765</v>
      </c>
      <c r="B1" s="1177"/>
      <c r="C1" s="1177"/>
      <c r="D1" s="1177"/>
      <c r="E1" s="432"/>
      <c r="F1" s="432"/>
      <c r="G1" s="432"/>
      <c r="H1" s="432"/>
      <c r="I1" s="432"/>
      <c r="J1" s="432"/>
      <c r="K1" s="432"/>
      <c r="L1" s="432"/>
      <c r="M1" s="432"/>
      <c r="N1" s="432"/>
    </row>
    <row r="2" spans="1:14" ht="15.75" customHeight="1">
      <c r="A2" s="1178" t="str">
        <f>'18. Hỏa táng'!A2:F2</f>
        <v>(Kèm theo Quyết định số       4848     /QĐ-UBND ngày     19     /    12     /2023 của UBND tỉnh)</v>
      </c>
      <c r="B2" s="1178"/>
      <c r="C2" s="1178"/>
      <c r="D2" s="1178"/>
      <c r="E2" s="433"/>
      <c r="F2" s="433"/>
      <c r="G2" s="433"/>
      <c r="H2" s="433"/>
      <c r="I2" s="433"/>
      <c r="J2" s="433"/>
      <c r="K2" s="433"/>
      <c r="L2" s="433"/>
      <c r="M2" s="433"/>
      <c r="N2" s="433"/>
    </row>
    <row r="3" spans="1:14" ht="10.5" customHeight="1">
      <c r="A3" s="422"/>
      <c r="B3" s="422"/>
      <c r="C3" s="422"/>
      <c r="D3" s="422"/>
      <c r="E3" s="422"/>
      <c r="F3" s="422"/>
      <c r="G3" s="422"/>
      <c r="H3" s="422"/>
      <c r="I3" s="422"/>
      <c r="J3" s="422"/>
      <c r="K3" s="422"/>
      <c r="L3" s="422"/>
      <c r="M3" s="422"/>
      <c r="N3" s="422"/>
    </row>
    <row r="4" spans="1:14" ht="16.5">
      <c r="A4" s="422"/>
      <c r="B4" s="422"/>
      <c r="C4" s="422"/>
      <c r="D4" s="1003" t="s">
        <v>0</v>
      </c>
      <c r="E4" s="422"/>
      <c r="F4" s="422"/>
      <c r="G4" s="422"/>
      <c r="H4" s="422"/>
      <c r="I4" s="422"/>
      <c r="J4" s="422"/>
      <c r="K4" s="422"/>
      <c r="L4" s="422"/>
      <c r="M4" s="422"/>
      <c r="N4" s="422"/>
    </row>
    <row r="5" spans="1:14" s="424" customFormat="1" ht="31.5">
      <c r="A5" s="1004" t="s">
        <v>54</v>
      </c>
      <c r="B5" s="1004" t="s">
        <v>36</v>
      </c>
      <c r="C5" s="1004" t="s">
        <v>432</v>
      </c>
      <c r="D5" s="1004" t="s">
        <v>2</v>
      </c>
      <c r="E5" s="423"/>
      <c r="F5" s="423"/>
      <c r="G5" s="423"/>
      <c r="H5" s="423"/>
      <c r="I5" s="423"/>
      <c r="J5" s="422"/>
      <c r="K5" s="422"/>
      <c r="L5" s="422"/>
      <c r="M5" s="422"/>
      <c r="N5" s="422"/>
    </row>
    <row r="6" spans="1:14" s="427" customFormat="1" ht="21.75" customHeight="1">
      <c r="A6" s="1005" t="s">
        <v>169</v>
      </c>
      <c r="B6" s="564" t="s">
        <v>1739</v>
      </c>
      <c r="C6" s="1006">
        <f>C7+C8+C9</f>
        <v>113993</v>
      </c>
      <c r="D6" s="1007"/>
      <c r="E6" s="429"/>
      <c r="F6" s="429"/>
      <c r="G6" s="429"/>
      <c r="H6" s="429"/>
      <c r="I6" s="429"/>
      <c r="J6" s="430"/>
      <c r="K6" s="430"/>
      <c r="L6" s="430"/>
      <c r="M6" s="430"/>
      <c r="N6" s="430"/>
    </row>
    <row r="7" spans="1:14" s="427" customFormat="1" ht="23.25" customHeight="1">
      <c r="A7" s="1008">
        <v>1</v>
      </c>
      <c r="B7" s="823" t="s">
        <v>354</v>
      </c>
      <c r="C7" s="1009">
        <f>'19.1'!C6</f>
        <v>7975</v>
      </c>
      <c r="D7" s="1021" t="s">
        <v>1768</v>
      </c>
      <c r="E7" s="429"/>
      <c r="F7" s="429"/>
      <c r="G7" s="429"/>
      <c r="H7" s="429"/>
      <c r="I7" s="429"/>
      <c r="J7" s="430"/>
      <c r="K7" s="430"/>
      <c r="L7" s="430"/>
      <c r="M7" s="430"/>
      <c r="N7" s="430"/>
    </row>
    <row r="8" spans="1:14" s="427" customFormat="1" ht="23.25" customHeight="1">
      <c r="A8" s="1011">
        <v>2</v>
      </c>
      <c r="B8" s="1012" t="s">
        <v>355</v>
      </c>
      <c r="C8" s="1013">
        <f>'19.2'!C6</f>
        <v>97200</v>
      </c>
      <c r="D8" s="1021" t="s">
        <v>1769</v>
      </c>
      <c r="E8" s="429"/>
      <c r="F8" s="429"/>
      <c r="G8" s="429"/>
      <c r="H8" s="429"/>
      <c r="I8" s="429"/>
      <c r="J8" s="430"/>
      <c r="K8" s="430"/>
      <c r="L8" s="430"/>
      <c r="M8" s="430"/>
      <c r="N8" s="430"/>
    </row>
    <row r="9" spans="1:14" s="427" customFormat="1" ht="33" customHeight="1">
      <c r="A9" s="1011">
        <v>3</v>
      </c>
      <c r="B9" s="1012" t="s">
        <v>236</v>
      </c>
      <c r="C9" s="1013">
        <f>C10+C11</f>
        <v>8818</v>
      </c>
      <c r="D9" s="1014"/>
      <c r="E9" s="429"/>
      <c r="F9" s="429"/>
      <c r="G9" s="429"/>
      <c r="H9" s="429"/>
      <c r="I9" s="429"/>
      <c r="J9" s="430"/>
      <c r="K9" s="430"/>
      <c r="L9" s="430"/>
      <c r="M9" s="430"/>
      <c r="N9" s="430"/>
    </row>
    <row r="10" spans="1:14" s="427" customFormat="1" ht="113.25" customHeight="1">
      <c r="A10" s="1015" t="s">
        <v>357</v>
      </c>
      <c r="B10" s="1016" t="s">
        <v>1584</v>
      </c>
      <c r="C10" s="1010">
        <v>1000</v>
      </c>
      <c r="D10" s="1017" t="s">
        <v>1518</v>
      </c>
      <c r="E10" s="429"/>
      <c r="F10" s="429"/>
      <c r="G10" s="429"/>
      <c r="H10" s="429"/>
      <c r="I10" s="429"/>
      <c r="J10" s="430"/>
      <c r="K10" s="430"/>
      <c r="L10" s="430"/>
      <c r="M10" s="430"/>
      <c r="N10" s="430"/>
    </row>
    <row r="11" spans="1:14" s="427" customFormat="1" ht="54.75" customHeight="1">
      <c r="A11" s="1018" t="s">
        <v>358</v>
      </c>
      <c r="B11" s="1019" t="s">
        <v>353</v>
      </c>
      <c r="C11" s="1020">
        <v>7818</v>
      </c>
      <c r="D11" s="1019" t="s">
        <v>1606</v>
      </c>
      <c r="E11" s="429"/>
      <c r="F11" s="429"/>
      <c r="G11" s="429"/>
      <c r="H11" s="429"/>
      <c r="I11" s="429"/>
      <c r="J11" s="430"/>
      <c r="K11" s="430"/>
      <c r="L11" s="430"/>
      <c r="M11" s="430"/>
      <c r="N11" s="430"/>
    </row>
    <row r="12" spans="1:14" s="427" customFormat="1">
      <c r="A12" s="434"/>
      <c r="B12" s="428"/>
      <c r="C12" s="429"/>
      <c r="D12" s="429"/>
      <c r="E12" s="429"/>
      <c r="F12" s="429"/>
      <c r="G12" s="429"/>
      <c r="H12" s="429"/>
      <c r="I12" s="429"/>
      <c r="J12" s="430"/>
      <c r="K12" s="430"/>
      <c r="L12" s="430"/>
      <c r="M12" s="430"/>
      <c r="N12" s="430"/>
    </row>
  </sheetData>
  <mergeCells count="2">
    <mergeCell ref="A1:D1"/>
    <mergeCell ref="A2:D2"/>
  </mergeCells>
  <pageMargins left="0.78740157480314965" right="0.27559055118110237" top="0.35433070866141736" bottom="0.35433070866141736" header="0.31496062992125984" footer="0.31496062992125984"/>
  <pageSetup paperSize="9" scale="86" fitToHeight="0"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73"/>
  <sheetViews>
    <sheetView zoomScale="90" zoomScaleNormal="90" workbookViewId="0">
      <selection activeCell="M16" sqref="M16"/>
    </sheetView>
  </sheetViews>
  <sheetFormatPr defaultRowHeight="15.75"/>
  <cols>
    <col min="1" max="1" width="4.75" customWidth="1"/>
    <col min="2" max="2" width="34.75" customWidth="1"/>
    <col min="3" max="3" width="13.125" customWidth="1"/>
    <col min="4" max="4" width="21.25" customWidth="1"/>
    <col min="5" max="5" width="36" customWidth="1"/>
  </cols>
  <sheetData>
    <row r="1" spans="1:5" ht="54" customHeight="1">
      <c r="A1" s="1181" t="s">
        <v>1770</v>
      </c>
      <c r="B1" s="1182"/>
      <c r="C1" s="1182"/>
      <c r="D1" s="1182"/>
      <c r="E1" s="1182"/>
    </row>
    <row r="2" spans="1:5" ht="17.25" customHeight="1">
      <c r="A2" s="1183" t="str">
        <f>'19. NTM 2023 (Vốn NSTW)'!A2:D2</f>
        <v>(Kèm theo Quyết định số       4848     /QĐ-UBND ngày     19     /    12     /2023 của UBND tỉnh)</v>
      </c>
      <c r="B2" s="1172"/>
      <c r="C2" s="1172"/>
      <c r="D2" s="1172"/>
      <c r="E2" s="1172"/>
    </row>
    <row r="3" spans="1:5">
      <c r="E3" s="782" t="s">
        <v>0</v>
      </c>
    </row>
    <row r="4" spans="1:5">
      <c r="A4" s="1179" t="s">
        <v>54</v>
      </c>
      <c r="B4" s="1184" t="s">
        <v>274</v>
      </c>
      <c r="C4" s="1184" t="s">
        <v>432</v>
      </c>
      <c r="D4" s="1185" t="s">
        <v>1507</v>
      </c>
      <c r="E4" s="1185"/>
    </row>
    <row r="5" spans="1:5" ht="93.75" customHeight="1">
      <c r="A5" s="1179"/>
      <c r="B5" s="1184"/>
      <c r="C5" s="1184"/>
      <c r="D5" s="783" t="s">
        <v>1509</v>
      </c>
      <c r="E5" s="783" t="s">
        <v>1516</v>
      </c>
    </row>
    <row r="6" spans="1:5" ht="23.25" customHeight="1">
      <c r="A6" s="1179" t="s">
        <v>1739</v>
      </c>
      <c r="B6" s="1179"/>
      <c r="C6" s="784">
        <f>C43+C7</f>
        <v>7975</v>
      </c>
      <c r="D6" s="784">
        <f>D43+D7</f>
        <v>2700</v>
      </c>
      <c r="E6" s="784">
        <f>E43+E7</f>
        <v>5275</v>
      </c>
    </row>
    <row r="7" spans="1:5" ht="16.5">
      <c r="A7" s="786" t="s">
        <v>4</v>
      </c>
      <c r="B7" s="444" t="s">
        <v>144</v>
      </c>
      <c r="C7" s="787">
        <f>SUM(C8:C42)</f>
        <v>1750</v>
      </c>
      <c r="D7" s="787"/>
      <c r="E7" s="787">
        <f>SUM(E8:E42)</f>
        <v>1750</v>
      </c>
    </row>
    <row r="8" spans="1:5">
      <c r="A8" s="278">
        <v>1</v>
      </c>
      <c r="B8" s="270" t="s">
        <v>1508</v>
      </c>
      <c r="C8" s="788">
        <f t="shared" ref="C8:C42" si="0">SUM(E8:E8)</f>
        <v>50</v>
      </c>
      <c r="D8" s="788"/>
      <c r="E8" s="788">
        <v>50</v>
      </c>
    </row>
    <row r="9" spans="1:5">
      <c r="A9" s="278">
        <v>2</v>
      </c>
      <c r="B9" s="270" t="s">
        <v>84</v>
      </c>
      <c r="C9" s="788">
        <f t="shared" si="0"/>
        <v>50</v>
      </c>
      <c r="D9" s="788"/>
      <c r="E9" s="788">
        <v>50</v>
      </c>
    </row>
    <row r="10" spans="1:5">
      <c r="A10" s="278">
        <v>3</v>
      </c>
      <c r="B10" s="270" t="s">
        <v>149</v>
      </c>
      <c r="C10" s="788">
        <f t="shared" si="0"/>
        <v>50</v>
      </c>
      <c r="D10" s="788"/>
      <c r="E10" s="788">
        <v>50</v>
      </c>
    </row>
    <row r="11" spans="1:5" ht="31.5">
      <c r="A11" s="278">
        <v>4</v>
      </c>
      <c r="B11" s="270" t="s">
        <v>1597</v>
      </c>
      <c r="C11" s="788">
        <f t="shared" si="0"/>
        <v>50</v>
      </c>
      <c r="D11" s="788"/>
      <c r="E11" s="788">
        <v>50</v>
      </c>
    </row>
    <row r="12" spans="1:5">
      <c r="A12" s="278">
        <v>5</v>
      </c>
      <c r="B12" s="270" t="s">
        <v>1596</v>
      </c>
      <c r="C12" s="788">
        <f t="shared" si="0"/>
        <v>50</v>
      </c>
      <c r="D12" s="788"/>
      <c r="E12" s="788">
        <v>50</v>
      </c>
    </row>
    <row r="13" spans="1:5">
      <c r="A13" s="278">
        <v>6</v>
      </c>
      <c r="B13" s="270" t="s">
        <v>176</v>
      </c>
      <c r="C13" s="788">
        <f t="shared" si="0"/>
        <v>50</v>
      </c>
      <c r="D13" s="788"/>
      <c r="E13" s="788">
        <v>50</v>
      </c>
    </row>
    <row r="14" spans="1:5">
      <c r="A14" s="278">
        <v>7</v>
      </c>
      <c r="B14" s="270" t="s">
        <v>130</v>
      </c>
      <c r="C14" s="788">
        <f t="shared" si="0"/>
        <v>50</v>
      </c>
      <c r="D14" s="788"/>
      <c r="E14" s="788">
        <v>50</v>
      </c>
    </row>
    <row r="15" spans="1:5">
      <c r="A15" s="278">
        <v>8</v>
      </c>
      <c r="B15" s="270" t="s">
        <v>78</v>
      </c>
      <c r="C15" s="788">
        <f t="shared" si="0"/>
        <v>50</v>
      </c>
      <c r="D15" s="788"/>
      <c r="E15" s="788">
        <v>50</v>
      </c>
    </row>
    <row r="16" spans="1:5">
      <c r="A16" s="278">
        <v>9</v>
      </c>
      <c r="B16" s="270" t="s">
        <v>80</v>
      </c>
      <c r="C16" s="788">
        <f t="shared" si="0"/>
        <v>50</v>
      </c>
      <c r="D16" s="788"/>
      <c r="E16" s="788">
        <v>50</v>
      </c>
    </row>
    <row r="17" spans="1:5">
      <c r="A17" s="278">
        <v>10</v>
      </c>
      <c r="B17" s="270" t="s">
        <v>83</v>
      </c>
      <c r="C17" s="788">
        <f t="shared" si="0"/>
        <v>50</v>
      </c>
      <c r="D17" s="788"/>
      <c r="E17" s="788">
        <v>50</v>
      </c>
    </row>
    <row r="18" spans="1:5">
      <c r="A18" s="278">
        <v>11</v>
      </c>
      <c r="B18" s="270" t="s">
        <v>135</v>
      </c>
      <c r="C18" s="788">
        <f t="shared" si="0"/>
        <v>50</v>
      </c>
      <c r="D18" s="788"/>
      <c r="E18" s="788">
        <v>50</v>
      </c>
    </row>
    <row r="19" spans="1:5">
      <c r="A19" s="278">
        <v>12</v>
      </c>
      <c r="B19" s="270" t="s">
        <v>237</v>
      </c>
      <c r="C19" s="788">
        <f t="shared" si="0"/>
        <v>50</v>
      </c>
      <c r="D19" s="788"/>
      <c r="E19" s="788">
        <v>50</v>
      </c>
    </row>
    <row r="20" spans="1:5">
      <c r="A20" s="278">
        <v>13</v>
      </c>
      <c r="B20" s="270" t="s">
        <v>1598</v>
      </c>
      <c r="C20" s="788">
        <f t="shared" si="0"/>
        <v>50</v>
      </c>
      <c r="D20" s="788"/>
      <c r="E20" s="788">
        <v>50</v>
      </c>
    </row>
    <row r="21" spans="1:5">
      <c r="A21" s="278">
        <v>14</v>
      </c>
      <c r="B21" s="270" t="s">
        <v>235</v>
      </c>
      <c r="C21" s="788">
        <f t="shared" si="0"/>
        <v>50</v>
      </c>
      <c r="D21" s="788"/>
      <c r="E21" s="788">
        <v>50</v>
      </c>
    </row>
    <row r="22" spans="1:5">
      <c r="A22" s="278">
        <v>15</v>
      </c>
      <c r="B22" s="270" t="s">
        <v>238</v>
      </c>
      <c r="C22" s="788">
        <f t="shared" si="0"/>
        <v>50</v>
      </c>
      <c r="D22" s="788"/>
      <c r="E22" s="788">
        <v>50</v>
      </c>
    </row>
    <row r="23" spans="1:5">
      <c r="A23" s="278">
        <v>16</v>
      </c>
      <c r="B23" s="270" t="s">
        <v>131</v>
      </c>
      <c r="C23" s="788">
        <f t="shared" si="0"/>
        <v>50</v>
      </c>
      <c r="D23" s="788"/>
      <c r="E23" s="788">
        <v>50</v>
      </c>
    </row>
    <row r="24" spans="1:5">
      <c r="A24" s="278">
        <v>17</v>
      </c>
      <c r="B24" s="270" t="s">
        <v>1599</v>
      </c>
      <c r="C24" s="788">
        <f t="shared" si="0"/>
        <v>50</v>
      </c>
      <c r="D24" s="788"/>
      <c r="E24" s="788">
        <v>50</v>
      </c>
    </row>
    <row r="25" spans="1:5">
      <c r="A25" s="278">
        <v>18</v>
      </c>
      <c r="B25" s="270" t="s">
        <v>132</v>
      </c>
      <c r="C25" s="788">
        <f t="shared" si="0"/>
        <v>50</v>
      </c>
      <c r="D25" s="788"/>
      <c r="E25" s="788">
        <v>50</v>
      </c>
    </row>
    <row r="26" spans="1:5">
      <c r="A26" s="278">
        <v>19</v>
      </c>
      <c r="B26" s="270" t="s">
        <v>133</v>
      </c>
      <c r="C26" s="788">
        <f t="shared" si="0"/>
        <v>50</v>
      </c>
      <c r="D26" s="788"/>
      <c r="E26" s="788">
        <v>50</v>
      </c>
    </row>
    <row r="27" spans="1:5">
      <c r="A27" s="278">
        <v>20</v>
      </c>
      <c r="B27" s="270" t="s">
        <v>145</v>
      </c>
      <c r="C27" s="788">
        <f t="shared" si="0"/>
        <v>50</v>
      </c>
      <c r="D27" s="788"/>
      <c r="E27" s="788">
        <v>50</v>
      </c>
    </row>
    <row r="28" spans="1:5">
      <c r="A28" s="278">
        <v>21</v>
      </c>
      <c r="B28" s="270" t="s">
        <v>92</v>
      </c>
      <c r="C28" s="788">
        <f t="shared" si="0"/>
        <v>50</v>
      </c>
      <c r="D28" s="788"/>
      <c r="E28" s="788">
        <v>50</v>
      </c>
    </row>
    <row r="29" spans="1:5">
      <c r="A29" s="278">
        <v>22</v>
      </c>
      <c r="B29" s="270" t="s">
        <v>180</v>
      </c>
      <c r="C29" s="788">
        <f t="shared" si="0"/>
        <v>50</v>
      </c>
      <c r="D29" s="788"/>
      <c r="E29" s="788">
        <v>50</v>
      </c>
    </row>
    <row r="30" spans="1:5">
      <c r="A30" s="278">
        <v>23</v>
      </c>
      <c r="B30" s="270" t="s">
        <v>91</v>
      </c>
      <c r="C30" s="788">
        <f t="shared" si="0"/>
        <v>50</v>
      </c>
      <c r="D30" s="788"/>
      <c r="E30" s="788">
        <v>50</v>
      </c>
    </row>
    <row r="31" spans="1:5">
      <c r="A31" s="278">
        <v>24</v>
      </c>
      <c r="B31" s="270" t="s">
        <v>82</v>
      </c>
      <c r="C31" s="788">
        <f t="shared" si="0"/>
        <v>50</v>
      </c>
      <c r="D31" s="788"/>
      <c r="E31" s="788">
        <v>50</v>
      </c>
    </row>
    <row r="32" spans="1:5">
      <c r="A32" s="278">
        <v>25</v>
      </c>
      <c r="B32" s="270" t="s">
        <v>270</v>
      </c>
      <c r="C32" s="788">
        <f t="shared" si="0"/>
        <v>50</v>
      </c>
      <c r="D32" s="788"/>
      <c r="E32" s="788">
        <v>50</v>
      </c>
    </row>
    <row r="33" spans="1:5">
      <c r="A33" s="278">
        <v>26</v>
      </c>
      <c r="B33" s="270" t="s">
        <v>239</v>
      </c>
      <c r="C33" s="788">
        <f t="shared" si="0"/>
        <v>50</v>
      </c>
      <c r="D33" s="788"/>
      <c r="E33" s="788">
        <v>50</v>
      </c>
    </row>
    <row r="34" spans="1:5">
      <c r="A34" s="278">
        <v>27</v>
      </c>
      <c r="B34" s="270" t="s">
        <v>1510</v>
      </c>
      <c r="C34" s="788">
        <f t="shared" si="0"/>
        <v>50</v>
      </c>
      <c r="D34" s="788"/>
      <c r="E34" s="788">
        <v>50</v>
      </c>
    </row>
    <row r="35" spans="1:5">
      <c r="A35" s="278">
        <v>28</v>
      </c>
      <c r="B35" s="270" t="s">
        <v>126</v>
      </c>
      <c r="C35" s="788">
        <f t="shared" si="0"/>
        <v>50</v>
      </c>
      <c r="D35" s="788"/>
      <c r="E35" s="788">
        <v>50</v>
      </c>
    </row>
    <row r="36" spans="1:5">
      <c r="A36" s="278">
        <v>29</v>
      </c>
      <c r="B36" s="270" t="s">
        <v>90</v>
      </c>
      <c r="C36" s="788">
        <f t="shared" si="0"/>
        <v>50</v>
      </c>
      <c r="D36" s="788"/>
      <c r="E36" s="788">
        <v>50</v>
      </c>
    </row>
    <row r="37" spans="1:5">
      <c r="A37" s="278">
        <v>30</v>
      </c>
      <c r="B37" s="270" t="s">
        <v>240</v>
      </c>
      <c r="C37" s="788">
        <f t="shared" si="0"/>
        <v>50</v>
      </c>
      <c r="D37" s="788"/>
      <c r="E37" s="788">
        <v>50</v>
      </c>
    </row>
    <row r="38" spans="1:5">
      <c r="A38" s="278">
        <v>31</v>
      </c>
      <c r="B38" s="270" t="s">
        <v>93</v>
      </c>
      <c r="C38" s="788">
        <f t="shared" si="0"/>
        <v>50</v>
      </c>
      <c r="D38" s="788"/>
      <c r="E38" s="788">
        <v>50</v>
      </c>
    </row>
    <row r="39" spans="1:5">
      <c r="A39" s="278">
        <v>32</v>
      </c>
      <c r="B39" s="270" t="s">
        <v>241</v>
      </c>
      <c r="C39" s="788">
        <f t="shared" si="0"/>
        <v>50</v>
      </c>
      <c r="D39" s="788"/>
      <c r="E39" s="788">
        <v>50</v>
      </c>
    </row>
    <row r="40" spans="1:5">
      <c r="A40" s="278">
        <v>33</v>
      </c>
      <c r="B40" s="270" t="s">
        <v>356</v>
      </c>
      <c r="C40" s="788">
        <f t="shared" si="0"/>
        <v>50</v>
      </c>
      <c r="D40" s="788"/>
      <c r="E40" s="788">
        <v>50</v>
      </c>
    </row>
    <row r="41" spans="1:5">
      <c r="A41" s="278">
        <v>34</v>
      </c>
      <c r="B41" s="270" t="s">
        <v>242</v>
      </c>
      <c r="C41" s="788">
        <f t="shared" si="0"/>
        <v>50</v>
      </c>
      <c r="D41" s="788"/>
      <c r="E41" s="788">
        <v>50</v>
      </c>
    </row>
    <row r="42" spans="1:5" ht="31.5">
      <c r="A42" s="278">
        <v>35</v>
      </c>
      <c r="B42" s="270" t="s">
        <v>243</v>
      </c>
      <c r="C42" s="788">
        <f t="shared" si="0"/>
        <v>50</v>
      </c>
      <c r="D42" s="788"/>
      <c r="E42" s="788">
        <v>50</v>
      </c>
    </row>
    <row r="43" spans="1:5" ht="16.5">
      <c r="A43" s="789" t="s">
        <v>8</v>
      </c>
      <c r="B43" s="446" t="s">
        <v>9</v>
      </c>
      <c r="C43" s="790">
        <f>SUM(C44:C70)</f>
        <v>6225</v>
      </c>
      <c r="D43" s="790">
        <f>SUM(D44:D70)</f>
        <v>2700</v>
      </c>
      <c r="E43" s="790">
        <f>SUM(E44:E70)</f>
        <v>3525</v>
      </c>
    </row>
    <row r="44" spans="1:5">
      <c r="A44" s="437">
        <v>1</v>
      </c>
      <c r="B44" s="270" t="s">
        <v>146</v>
      </c>
      <c r="C44" s="441">
        <f>SUM(D44:E44)</f>
        <v>160</v>
      </c>
      <c r="D44" s="441">
        <v>100</v>
      </c>
      <c r="E44" s="441">
        <v>60</v>
      </c>
    </row>
    <row r="45" spans="1:5">
      <c r="A45" s="437">
        <v>2</v>
      </c>
      <c r="B45" s="270" t="s">
        <v>11</v>
      </c>
      <c r="C45" s="441">
        <f t="shared" ref="C45:C70" si="1">SUM(D45:E45)</f>
        <v>155</v>
      </c>
      <c r="D45" s="441">
        <v>100</v>
      </c>
      <c r="E45" s="441">
        <v>55</v>
      </c>
    </row>
    <row r="46" spans="1:5">
      <c r="A46" s="437">
        <v>3</v>
      </c>
      <c r="B46" s="270" t="s">
        <v>12</v>
      </c>
      <c r="C46" s="441">
        <f t="shared" si="1"/>
        <v>145</v>
      </c>
      <c r="D46" s="441">
        <v>100</v>
      </c>
      <c r="E46" s="441">
        <v>45</v>
      </c>
    </row>
    <row r="47" spans="1:5">
      <c r="A47" s="437">
        <v>4</v>
      </c>
      <c r="B47" s="270" t="s">
        <v>104</v>
      </c>
      <c r="C47" s="441">
        <f t="shared" si="1"/>
        <v>205</v>
      </c>
      <c r="D47" s="441">
        <v>100</v>
      </c>
      <c r="E47" s="441">
        <v>105</v>
      </c>
    </row>
    <row r="48" spans="1:5">
      <c r="A48" s="437">
        <v>5</v>
      </c>
      <c r="B48" s="270" t="s">
        <v>13</v>
      </c>
      <c r="C48" s="441">
        <f t="shared" si="1"/>
        <v>235</v>
      </c>
      <c r="D48" s="441">
        <v>100</v>
      </c>
      <c r="E48" s="441">
        <v>135</v>
      </c>
    </row>
    <row r="49" spans="1:5">
      <c r="A49" s="437">
        <v>6</v>
      </c>
      <c r="B49" s="270" t="s">
        <v>14</v>
      </c>
      <c r="C49" s="441">
        <f t="shared" si="1"/>
        <v>265</v>
      </c>
      <c r="D49" s="441">
        <v>100</v>
      </c>
      <c r="E49" s="441">
        <v>165</v>
      </c>
    </row>
    <row r="50" spans="1:5">
      <c r="A50" s="437">
        <v>7</v>
      </c>
      <c r="B50" s="270" t="s">
        <v>15</v>
      </c>
      <c r="C50" s="441">
        <f t="shared" si="1"/>
        <v>255</v>
      </c>
      <c r="D50" s="441">
        <v>100</v>
      </c>
      <c r="E50" s="441">
        <v>155</v>
      </c>
    </row>
    <row r="51" spans="1:5">
      <c r="A51" s="437">
        <v>8</v>
      </c>
      <c r="B51" s="270" t="s">
        <v>141</v>
      </c>
      <c r="C51" s="441">
        <f t="shared" si="1"/>
        <v>330</v>
      </c>
      <c r="D51" s="441">
        <v>100</v>
      </c>
      <c r="E51" s="441">
        <v>230</v>
      </c>
    </row>
    <row r="52" spans="1:5">
      <c r="A52" s="437">
        <v>9</v>
      </c>
      <c r="B52" s="270" t="s">
        <v>17</v>
      </c>
      <c r="C52" s="441">
        <f t="shared" si="1"/>
        <v>275</v>
      </c>
      <c r="D52" s="441">
        <v>100</v>
      </c>
      <c r="E52" s="441">
        <v>175</v>
      </c>
    </row>
    <row r="53" spans="1:5">
      <c r="A53" s="437">
        <v>10</v>
      </c>
      <c r="B53" s="270" t="s">
        <v>18</v>
      </c>
      <c r="C53" s="441">
        <f t="shared" si="1"/>
        <v>290</v>
      </c>
      <c r="D53" s="441">
        <v>100</v>
      </c>
      <c r="E53" s="441">
        <v>190</v>
      </c>
    </row>
    <row r="54" spans="1:5">
      <c r="A54" s="437">
        <v>11</v>
      </c>
      <c r="B54" s="270" t="s">
        <v>39</v>
      </c>
      <c r="C54" s="441">
        <f t="shared" si="1"/>
        <v>205</v>
      </c>
      <c r="D54" s="441">
        <v>100</v>
      </c>
      <c r="E54" s="441">
        <v>105</v>
      </c>
    </row>
    <row r="55" spans="1:5">
      <c r="A55" s="437">
        <v>12</v>
      </c>
      <c r="B55" s="270" t="s">
        <v>19</v>
      </c>
      <c r="C55" s="441">
        <f t="shared" si="1"/>
        <v>310</v>
      </c>
      <c r="D55" s="441">
        <v>100</v>
      </c>
      <c r="E55" s="441">
        <v>210</v>
      </c>
    </row>
    <row r="56" spans="1:5">
      <c r="A56" s="437">
        <v>13</v>
      </c>
      <c r="B56" s="270" t="s">
        <v>20</v>
      </c>
      <c r="C56" s="441">
        <f t="shared" si="1"/>
        <v>280</v>
      </c>
      <c r="D56" s="441">
        <v>100</v>
      </c>
      <c r="E56" s="441">
        <v>180</v>
      </c>
    </row>
    <row r="57" spans="1:5">
      <c r="A57" s="437">
        <v>14</v>
      </c>
      <c r="B57" s="270" t="s">
        <v>21</v>
      </c>
      <c r="C57" s="441">
        <f t="shared" si="1"/>
        <v>260</v>
      </c>
      <c r="D57" s="441">
        <v>100</v>
      </c>
      <c r="E57" s="441">
        <v>160</v>
      </c>
    </row>
    <row r="58" spans="1:5">
      <c r="A58" s="437">
        <v>15</v>
      </c>
      <c r="B58" s="270" t="s">
        <v>142</v>
      </c>
      <c r="C58" s="441">
        <f t="shared" si="1"/>
        <v>270</v>
      </c>
      <c r="D58" s="441">
        <v>100</v>
      </c>
      <c r="E58" s="441">
        <v>170</v>
      </c>
    </row>
    <row r="59" spans="1:5">
      <c r="A59" s="437">
        <v>16</v>
      </c>
      <c r="B59" s="270" t="s">
        <v>23</v>
      </c>
      <c r="C59" s="441">
        <f t="shared" si="1"/>
        <v>200</v>
      </c>
      <c r="D59" s="441">
        <v>100</v>
      </c>
      <c r="E59" s="441">
        <v>100</v>
      </c>
    </row>
    <row r="60" spans="1:5">
      <c r="A60" s="437">
        <v>17</v>
      </c>
      <c r="B60" s="270" t="s">
        <v>24</v>
      </c>
      <c r="C60" s="441">
        <f t="shared" si="1"/>
        <v>265</v>
      </c>
      <c r="D60" s="441">
        <v>100</v>
      </c>
      <c r="E60" s="441">
        <v>165</v>
      </c>
    </row>
    <row r="61" spans="1:5">
      <c r="A61" s="437">
        <v>18</v>
      </c>
      <c r="B61" s="270" t="s">
        <v>143</v>
      </c>
      <c r="C61" s="441">
        <f t="shared" si="1"/>
        <v>220</v>
      </c>
      <c r="D61" s="441">
        <v>100</v>
      </c>
      <c r="E61" s="441">
        <v>120</v>
      </c>
    </row>
    <row r="62" spans="1:5">
      <c r="A62" s="437">
        <v>19</v>
      </c>
      <c r="B62" s="270" t="s">
        <v>26</v>
      </c>
      <c r="C62" s="441">
        <f t="shared" si="1"/>
        <v>250</v>
      </c>
      <c r="D62" s="441">
        <v>100</v>
      </c>
      <c r="E62" s="441">
        <v>150</v>
      </c>
    </row>
    <row r="63" spans="1:5">
      <c r="A63" s="437">
        <v>20</v>
      </c>
      <c r="B63" s="270" t="s">
        <v>28</v>
      </c>
      <c r="C63" s="441">
        <f t="shared" si="1"/>
        <v>205</v>
      </c>
      <c r="D63" s="441">
        <v>100</v>
      </c>
      <c r="E63" s="441">
        <v>105</v>
      </c>
    </row>
    <row r="64" spans="1:5">
      <c r="A64" s="437">
        <v>21</v>
      </c>
      <c r="B64" s="270" t="s">
        <v>31</v>
      </c>
      <c r="C64" s="441">
        <f t="shared" si="1"/>
        <v>185</v>
      </c>
      <c r="D64" s="441">
        <v>100</v>
      </c>
      <c r="E64" s="441">
        <v>85</v>
      </c>
    </row>
    <row r="65" spans="1:5">
      <c r="A65" s="437">
        <v>22</v>
      </c>
      <c r="B65" s="270" t="s">
        <v>27</v>
      </c>
      <c r="C65" s="441">
        <f t="shared" si="1"/>
        <v>250</v>
      </c>
      <c r="D65" s="441">
        <v>100</v>
      </c>
      <c r="E65" s="441">
        <v>150</v>
      </c>
    </row>
    <row r="66" spans="1:5">
      <c r="A66" s="437">
        <v>23</v>
      </c>
      <c r="B66" s="270" t="s">
        <v>32</v>
      </c>
      <c r="C66" s="441">
        <f t="shared" si="1"/>
        <v>210</v>
      </c>
      <c r="D66" s="441">
        <v>100</v>
      </c>
      <c r="E66" s="441">
        <v>110</v>
      </c>
    </row>
    <row r="67" spans="1:5">
      <c r="A67" s="437">
        <v>24</v>
      </c>
      <c r="B67" s="270" t="s">
        <v>30</v>
      </c>
      <c r="C67" s="441">
        <f t="shared" si="1"/>
        <v>215</v>
      </c>
      <c r="D67" s="441">
        <v>100</v>
      </c>
      <c r="E67" s="441">
        <v>115</v>
      </c>
    </row>
    <row r="68" spans="1:5">
      <c r="A68" s="437">
        <v>25</v>
      </c>
      <c r="B68" s="270" t="s">
        <v>34</v>
      </c>
      <c r="C68" s="441">
        <f t="shared" si="1"/>
        <v>215</v>
      </c>
      <c r="D68" s="441">
        <v>100</v>
      </c>
      <c r="E68" s="441">
        <v>115</v>
      </c>
    </row>
    <row r="69" spans="1:5">
      <c r="A69" s="437">
        <v>26</v>
      </c>
      <c r="B69" s="270" t="s">
        <v>29</v>
      </c>
      <c r="C69" s="441">
        <f t="shared" si="1"/>
        <v>175</v>
      </c>
      <c r="D69" s="441">
        <v>100</v>
      </c>
      <c r="E69" s="441">
        <v>75</v>
      </c>
    </row>
    <row r="70" spans="1:5">
      <c r="A70" s="792">
        <v>27</v>
      </c>
      <c r="B70" s="436" t="s">
        <v>33</v>
      </c>
      <c r="C70" s="442">
        <f t="shared" si="1"/>
        <v>195</v>
      </c>
      <c r="D70" s="793">
        <v>100</v>
      </c>
      <c r="E70" s="793">
        <v>95</v>
      </c>
    </row>
    <row r="71" spans="1:5">
      <c r="A71" s="435"/>
    </row>
    <row r="72" spans="1:5">
      <c r="A72" s="435"/>
      <c r="B72" s="785"/>
    </row>
    <row r="73" spans="1:5" ht="105" customHeight="1">
      <c r="A73" s="435"/>
      <c r="B73" s="1180"/>
      <c r="C73" s="1180"/>
      <c r="D73" s="1180"/>
      <c r="E73" s="1180"/>
    </row>
  </sheetData>
  <autoFilter ref="A4:E32"/>
  <mergeCells count="8">
    <mergeCell ref="A6:B6"/>
    <mergeCell ref="B73:E73"/>
    <mergeCell ref="A1:E1"/>
    <mergeCell ref="A2:E2"/>
    <mergeCell ref="A4:A5"/>
    <mergeCell ref="B4:B5"/>
    <mergeCell ref="C4:C5"/>
    <mergeCell ref="D4:E4"/>
  </mergeCells>
  <pageMargins left="0.78740157480314965" right="0.39370078740157483" top="0.55118110236220474" bottom="0.74803149606299213" header="0.31496062992125984" footer="0.31496062992125984"/>
  <pageSetup paperSize="9" scale="77" fitToHeight="0"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8"/>
  <sheetViews>
    <sheetView showZeros="0" zoomScale="90" zoomScaleNormal="90" workbookViewId="0">
      <selection activeCell="A2" sqref="A2:K2"/>
    </sheetView>
  </sheetViews>
  <sheetFormatPr defaultRowHeight="15.75"/>
  <cols>
    <col min="1" max="1" width="5" customWidth="1"/>
    <col min="2" max="2" width="25.75" customWidth="1"/>
    <col min="3" max="3" width="13.75" customWidth="1"/>
    <col min="4" max="4" width="14.375" customWidth="1"/>
    <col min="5" max="5" width="11.25" customWidth="1"/>
    <col min="6" max="6" width="15.375" customWidth="1"/>
    <col min="7" max="7" width="16.625" customWidth="1"/>
    <col min="8" max="8" width="22.125" customWidth="1"/>
    <col min="9" max="9" width="15" customWidth="1"/>
    <col min="10" max="10" width="12.25" customWidth="1"/>
    <col min="11" max="11" width="17.75" customWidth="1"/>
  </cols>
  <sheetData>
    <row r="1" spans="1:11" ht="38.25" customHeight="1">
      <c r="A1" s="1181" t="s">
        <v>1771</v>
      </c>
      <c r="B1" s="1181"/>
      <c r="C1" s="1181"/>
      <c r="D1" s="1181"/>
      <c r="E1" s="1181"/>
      <c r="F1" s="1181"/>
      <c r="G1" s="1181"/>
      <c r="H1" s="1181"/>
      <c r="I1" s="1181"/>
      <c r="J1" s="1181"/>
      <c r="K1" s="1181"/>
    </row>
    <row r="2" spans="1:11" ht="17.25" customHeight="1">
      <c r="A2" s="1183" t="str">
        <f>'19. NTM 2023 (Vốn NSTW)'!A2:D2</f>
        <v>(Kèm theo Quyết định số       4848     /QĐ-UBND ngày     19     /    12     /2023 của UBND tỉnh)</v>
      </c>
      <c r="B2" s="1183"/>
      <c r="C2" s="1183"/>
      <c r="D2" s="1183"/>
      <c r="E2" s="1183"/>
      <c r="F2" s="1183"/>
      <c r="G2" s="1183"/>
      <c r="H2" s="1183"/>
      <c r="I2" s="1183"/>
      <c r="J2" s="1183"/>
      <c r="K2" s="1183"/>
    </row>
    <row r="3" spans="1:11">
      <c r="I3" s="820"/>
      <c r="J3" s="821"/>
      <c r="K3" s="821" t="s">
        <v>0</v>
      </c>
    </row>
    <row r="4" spans="1:11">
      <c r="A4" s="1190" t="s">
        <v>54</v>
      </c>
      <c r="B4" s="1192" t="s">
        <v>274</v>
      </c>
      <c r="C4" s="1192" t="s">
        <v>432</v>
      </c>
      <c r="D4" s="1194" t="s">
        <v>140</v>
      </c>
      <c r="E4" s="1195"/>
      <c r="F4" s="1195"/>
      <c r="G4" s="1195"/>
      <c r="H4" s="1195"/>
      <c r="I4" s="1195"/>
      <c r="J4" s="1195"/>
      <c r="K4" s="1196"/>
    </row>
    <row r="5" spans="1:11" ht="234.75" customHeight="1">
      <c r="A5" s="1191"/>
      <c r="B5" s="1193"/>
      <c r="C5" s="1193"/>
      <c r="D5" s="1022" t="s">
        <v>1511</v>
      </c>
      <c r="E5" s="1022" t="s">
        <v>1512</v>
      </c>
      <c r="F5" s="1022" t="s">
        <v>1513</v>
      </c>
      <c r="G5" s="1022" t="s">
        <v>1653</v>
      </c>
      <c r="H5" s="1022" t="s">
        <v>1585</v>
      </c>
      <c r="I5" s="1022" t="s">
        <v>1514</v>
      </c>
      <c r="J5" s="1022" t="s">
        <v>1515</v>
      </c>
      <c r="K5" s="1022" t="s">
        <v>1516</v>
      </c>
    </row>
    <row r="6" spans="1:11" ht="23.25" customHeight="1">
      <c r="A6" s="1188" t="s">
        <v>1739</v>
      </c>
      <c r="B6" s="1189"/>
      <c r="C6" s="794">
        <f>C7+C17</f>
        <v>97200</v>
      </c>
      <c r="D6" s="794">
        <f>D7+D17</f>
        <v>10000</v>
      </c>
      <c r="E6" s="794">
        <f t="shared" ref="E6:K6" si="0">E7+E17</f>
        <v>4000</v>
      </c>
      <c r="F6" s="794">
        <f t="shared" si="0"/>
        <v>18000</v>
      </c>
      <c r="G6" s="794">
        <f t="shared" si="0"/>
        <v>46500</v>
      </c>
      <c r="H6" s="794">
        <f t="shared" si="0"/>
        <v>12300</v>
      </c>
      <c r="I6" s="794">
        <f t="shared" si="0"/>
        <v>1600</v>
      </c>
      <c r="J6" s="794">
        <f t="shared" si="0"/>
        <v>500</v>
      </c>
      <c r="K6" s="794">
        <f t="shared" si="0"/>
        <v>4300</v>
      </c>
    </row>
    <row r="7" spans="1:11" ht="16.5">
      <c r="A7" s="445" t="s">
        <v>4</v>
      </c>
      <c r="B7" s="791" t="s">
        <v>144</v>
      </c>
      <c r="C7" s="425">
        <f>SUM(C8:C16)</f>
        <v>10700</v>
      </c>
      <c r="D7" s="425">
        <f t="shared" ref="D7:J7" si="1">SUM(D8:D16)</f>
        <v>0</v>
      </c>
      <c r="E7" s="425">
        <f t="shared" si="1"/>
        <v>4000</v>
      </c>
      <c r="F7" s="425">
        <f t="shared" si="1"/>
        <v>0</v>
      </c>
      <c r="G7" s="425">
        <f t="shared" si="1"/>
        <v>0</v>
      </c>
      <c r="H7" s="425">
        <f t="shared" si="1"/>
        <v>300</v>
      </c>
      <c r="I7" s="425">
        <f t="shared" si="1"/>
        <v>1600</v>
      </c>
      <c r="J7" s="425">
        <f t="shared" si="1"/>
        <v>500</v>
      </c>
      <c r="K7" s="425">
        <f>SUM(K8:K16)</f>
        <v>4300</v>
      </c>
    </row>
    <row r="8" spans="1:11" ht="38.25" customHeight="1">
      <c r="A8" s="437">
        <v>1</v>
      </c>
      <c r="B8" s="270" t="s">
        <v>269</v>
      </c>
      <c r="C8" s="268">
        <f t="shared" ref="C8:C16" si="2">SUM(D8:K8)</f>
        <v>6000</v>
      </c>
      <c r="D8" s="268"/>
      <c r="E8" s="268">
        <v>2000</v>
      </c>
      <c r="F8" s="268"/>
      <c r="G8" s="268"/>
      <c r="H8" s="268"/>
      <c r="I8" s="268"/>
      <c r="J8" s="268"/>
      <c r="K8" s="268">
        <v>4000</v>
      </c>
    </row>
    <row r="9" spans="1:11">
      <c r="A9" s="437">
        <v>2</v>
      </c>
      <c r="B9" s="270" t="s">
        <v>78</v>
      </c>
      <c r="C9" s="268">
        <f t="shared" si="2"/>
        <v>800</v>
      </c>
      <c r="D9" s="268"/>
      <c r="E9" s="268"/>
      <c r="F9" s="268"/>
      <c r="G9" s="268"/>
      <c r="H9" s="268"/>
      <c r="I9" s="268">
        <v>800</v>
      </c>
      <c r="J9" s="268"/>
      <c r="K9" s="268"/>
    </row>
    <row r="10" spans="1:11">
      <c r="A10" s="437">
        <v>3</v>
      </c>
      <c r="B10" s="270" t="s">
        <v>128</v>
      </c>
      <c r="C10" s="268">
        <f t="shared" si="2"/>
        <v>500</v>
      </c>
      <c r="D10" s="268"/>
      <c r="E10" s="268"/>
      <c r="F10" s="268"/>
      <c r="G10" s="268"/>
      <c r="H10" s="268"/>
      <c r="I10" s="268">
        <v>500</v>
      </c>
      <c r="J10" s="268"/>
      <c r="K10" s="268"/>
    </row>
    <row r="11" spans="1:11">
      <c r="A11" s="437">
        <v>4</v>
      </c>
      <c r="B11" s="270" t="s">
        <v>268</v>
      </c>
      <c r="C11" s="268">
        <f t="shared" si="2"/>
        <v>1000</v>
      </c>
      <c r="D11" s="268"/>
      <c r="E11" s="268">
        <v>1000</v>
      </c>
      <c r="F11" s="268"/>
      <c r="G11" s="268"/>
      <c r="H11" s="268"/>
      <c r="I11" s="268"/>
      <c r="J11" s="268"/>
      <c r="K11" s="268"/>
    </row>
    <row r="12" spans="1:11">
      <c r="A12" s="437">
        <v>5</v>
      </c>
      <c r="B12" s="270" t="s">
        <v>241</v>
      </c>
      <c r="C12" s="268">
        <f t="shared" si="2"/>
        <v>1000</v>
      </c>
      <c r="D12" s="268"/>
      <c r="E12" s="268">
        <v>1000</v>
      </c>
      <c r="F12" s="268"/>
      <c r="G12" s="268"/>
      <c r="H12" s="268"/>
      <c r="I12" s="268"/>
      <c r="J12" s="268"/>
      <c r="K12" s="268"/>
    </row>
    <row r="13" spans="1:11">
      <c r="A13" s="437">
        <v>6</v>
      </c>
      <c r="B13" s="270" t="s">
        <v>82</v>
      </c>
      <c r="C13" s="268">
        <f t="shared" si="2"/>
        <v>300</v>
      </c>
      <c r="D13" s="268"/>
      <c r="E13" s="268"/>
      <c r="F13" s="268"/>
      <c r="G13" s="268"/>
      <c r="H13" s="268"/>
      <c r="I13" s="268">
        <v>300</v>
      </c>
      <c r="J13" s="268"/>
      <c r="K13" s="268"/>
    </row>
    <row r="14" spans="1:11">
      <c r="A14" s="437">
        <v>7</v>
      </c>
      <c r="B14" s="270" t="s">
        <v>126</v>
      </c>
      <c r="C14" s="268">
        <f t="shared" si="2"/>
        <v>300</v>
      </c>
      <c r="D14" s="268"/>
      <c r="E14" s="268"/>
      <c r="F14" s="268"/>
      <c r="G14" s="268"/>
      <c r="H14" s="268">
        <v>300</v>
      </c>
      <c r="I14" s="268"/>
      <c r="J14" s="268"/>
      <c r="K14" s="268"/>
    </row>
    <row r="15" spans="1:11">
      <c r="A15" s="437">
        <v>8</v>
      </c>
      <c r="B15" s="270" t="s">
        <v>1517</v>
      </c>
      <c r="C15" s="268">
        <f t="shared" si="2"/>
        <v>500</v>
      </c>
      <c r="D15" s="270"/>
      <c r="E15" s="270"/>
      <c r="F15" s="270"/>
      <c r="G15" s="270"/>
      <c r="H15" s="270"/>
      <c r="I15" s="270"/>
      <c r="J15" s="270">
        <v>500</v>
      </c>
      <c r="K15" s="270"/>
    </row>
    <row r="16" spans="1:11">
      <c r="A16" s="437">
        <v>9</v>
      </c>
      <c r="B16" s="270" t="s">
        <v>129</v>
      </c>
      <c r="C16" s="268">
        <f t="shared" si="2"/>
        <v>300</v>
      </c>
      <c r="D16" s="270"/>
      <c r="E16" s="270"/>
      <c r="F16" s="270"/>
      <c r="G16" s="270"/>
      <c r="H16" s="270"/>
      <c r="I16" s="270"/>
      <c r="J16" s="270"/>
      <c r="K16" s="270">
        <v>300</v>
      </c>
    </row>
    <row r="17" spans="1:11">
      <c r="A17" s="795" t="s">
        <v>8</v>
      </c>
      <c r="B17" s="791" t="s">
        <v>9</v>
      </c>
      <c r="C17" s="790">
        <f t="shared" ref="C17:H17" si="3">SUM(C18:C35)</f>
        <v>86500</v>
      </c>
      <c r="D17" s="790">
        <f t="shared" si="3"/>
        <v>10000</v>
      </c>
      <c r="E17" s="790">
        <f t="shared" si="3"/>
        <v>0</v>
      </c>
      <c r="F17" s="790">
        <f t="shared" si="3"/>
        <v>18000</v>
      </c>
      <c r="G17" s="790">
        <f t="shared" si="3"/>
        <v>46500</v>
      </c>
      <c r="H17" s="790">
        <f t="shared" si="3"/>
        <v>12000</v>
      </c>
      <c r="I17" s="790"/>
      <c r="J17" s="790"/>
      <c r="K17" s="790"/>
    </row>
    <row r="18" spans="1:11">
      <c r="A18" s="437">
        <v>1</v>
      </c>
      <c r="B18" s="270" t="s">
        <v>104</v>
      </c>
      <c r="C18" s="268">
        <f t="shared" ref="C18:C35" si="4">SUM(D18:K18)</f>
        <v>2000</v>
      </c>
      <c r="D18" s="441"/>
      <c r="E18" s="441"/>
      <c r="F18" s="425"/>
      <c r="G18" s="441">
        <v>2000</v>
      </c>
      <c r="H18" s="425"/>
      <c r="I18" s="425"/>
      <c r="J18" s="425"/>
      <c r="K18" s="425"/>
    </row>
    <row r="19" spans="1:11">
      <c r="A19" s="437">
        <v>2</v>
      </c>
      <c r="B19" s="270" t="s">
        <v>13</v>
      </c>
      <c r="C19" s="268">
        <f t="shared" si="4"/>
        <v>2000</v>
      </c>
      <c r="D19" s="441"/>
      <c r="E19" s="441"/>
      <c r="F19" s="268"/>
      <c r="G19" s="441">
        <v>2000</v>
      </c>
      <c r="H19" s="268"/>
      <c r="I19" s="268"/>
      <c r="J19" s="268"/>
      <c r="K19" s="268"/>
    </row>
    <row r="20" spans="1:11">
      <c r="A20" s="437">
        <v>3</v>
      </c>
      <c r="B20" s="270" t="s">
        <v>15</v>
      </c>
      <c r="C20" s="268">
        <f t="shared" si="4"/>
        <v>2000</v>
      </c>
      <c r="D20" s="441"/>
      <c r="E20" s="441"/>
      <c r="F20" s="268"/>
      <c r="G20" s="441">
        <v>2000</v>
      </c>
      <c r="H20" s="268"/>
      <c r="I20" s="268"/>
      <c r="J20" s="268"/>
      <c r="K20" s="268"/>
    </row>
    <row r="21" spans="1:11">
      <c r="A21" s="437">
        <v>4</v>
      </c>
      <c r="B21" s="270" t="s">
        <v>141</v>
      </c>
      <c r="C21" s="268">
        <f t="shared" si="4"/>
        <v>2000</v>
      </c>
      <c r="D21" s="441"/>
      <c r="E21" s="441"/>
      <c r="F21" s="268"/>
      <c r="G21" s="441">
        <v>2000</v>
      </c>
      <c r="H21" s="268"/>
      <c r="I21" s="268"/>
      <c r="J21" s="268"/>
      <c r="K21" s="268"/>
    </row>
    <row r="22" spans="1:11">
      <c r="A22" s="437">
        <v>5</v>
      </c>
      <c r="B22" s="270" t="s">
        <v>17</v>
      </c>
      <c r="C22" s="268">
        <f t="shared" si="4"/>
        <v>2000</v>
      </c>
      <c r="D22" s="441"/>
      <c r="E22" s="441"/>
      <c r="F22" s="426"/>
      <c r="G22" s="441">
        <v>2000</v>
      </c>
      <c r="H22" s="426"/>
      <c r="I22" s="426"/>
      <c r="J22" s="426"/>
      <c r="K22" s="426"/>
    </row>
    <row r="23" spans="1:11">
      <c r="A23" s="437">
        <v>6</v>
      </c>
      <c r="B23" s="270" t="s">
        <v>20</v>
      </c>
      <c r="C23" s="268">
        <f t="shared" si="4"/>
        <v>2000</v>
      </c>
      <c r="D23" s="441"/>
      <c r="E23" s="441"/>
      <c r="F23" s="425"/>
      <c r="G23" s="441">
        <v>2000</v>
      </c>
      <c r="H23" s="425"/>
      <c r="I23" s="425"/>
      <c r="J23" s="425"/>
      <c r="K23" s="425"/>
    </row>
    <row r="24" spans="1:11">
      <c r="A24" s="437">
        <v>7</v>
      </c>
      <c r="B24" s="270" t="s">
        <v>23</v>
      </c>
      <c r="C24" s="268">
        <f t="shared" si="4"/>
        <v>2000</v>
      </c>
      <c r="D24" s="441"/>
      <c r="E24" s="441"/>
      <c r="F24" s="268"/>
      <c r="G24" s="441">
        <v>2000</v>
      </c>
      <c r="H24" s="268"/>
      <c r="I24" s="268"/>
      <c r="J24" s="268"/>
      <c r="K24" s="268"/>
    </row>
    <row r="25" spans="1:11">
      <c r="A25" s="437">
        <v>8</v>
      </c>
      <c r="B25" s="270" t="s">
        <v>24</v>
      </c>
      <c r="C25" s="268">
        <f t="shared" si="4"/>
        <v>6500</v>
      </c>
      <c r="D25" s="443">
        <v>1000</v>
      </c>
      <c r="E25" s="443"/>
      <c r="F25" s="796">
        <v>2000</v>
      </c>
      <c r="G25" s="441">
        <v>2000</v>
      </c>
      <c r="H25" s="441">
        <v>1500</v>
      </c>
      <c r="I25" s="441"/>
      <c r="J25" s="441"/>
      <c r="K25" s="441"/>
    </row>
    <row r="26" spans="1:11">
      <c r="A26" s="437">
        <v>9</v>
      </c>
      <c r="B26" s="270" t="s">
        <v>143</v>
      </c>
      <c r="C26" s="268">
        <f t="shared" si="4"/>
        <v>5000</v>
      </c>
      <c r="D26" s="443">
        <v>1000</v>
      </c>
      <c r="E26" s="443"/>
      <c r="F26" s="796">
        <v>2000</v>
      </c>
      <c r="G26" s="441">
        <v>2000</v>
      </c>
      <c r="H26" s="441"/>
      <c r="I26" s="441"/>
      <c r="J26" s="441"/>
      <c r="K26" s="441"/>
    </row>
    <row r="27" spans="1:11">
      <c r="A27" s="437">
        <v>10</v>
      </c>
      <c r="B27" s="270" t="s">
        <v>26</v>
      </c>
      <c r="C27" s="268">
        <f t="shared" si="4"/>
        <v>5000</v>
      </c>
      <c r="D27" s="443">
        <v>1000</v>
      </c>
      <c r="E27" s="443"/>
      <c r="F27" s="796">
        <v>2000</v>
      </c>
      <c r="G27" s="441">
        <v>2000</v>
      </c>
      <c r="H27" s="441"/>
      <c r="I27" s="441"/>
      <c r="J27" s="441"/>
      <c r="K27" s="441"/>
    </row>
    <row r="28" spans="1:11">
      <c r="A28" s="437">
        <v>11</v>
      </c>
      <c r="B28" s="270" t="s">
        <v>28</v>
      </c>
      <c r="C28" s="268">
        <f t="shared" si="4"/>
        <v>5000</v>
      </c>
      <c r="D28" s="443">
        <v>1000</v>
      </c>
      <c r="E28" s="443"/>
      <c r="F28" s="796">
        <v>2000</v>
      </c>
      <c r="G28" s="441">
        <v>2000</v>
      </c>
      <c r="H28" s="796"/>
      <c r="I28" s="796"/>
      <c r="J28" s="796"/>
      <c r="K28" s="796"/>
    </row>
    <row r="29" spans="1:11">
      <c r="A29" s="437">
        <v>12</v>
      </c>
      <c r="B29" s="270" t="s">
        <v>31</v>
      </c>
      <c r="C29" s="268">
        <f t="shared" si="4"/>
        <v>7500</v>
      </c>
      <c r="D29" s="443">
        <v>1000</v>
      </c>
      <c r="E29" s="443"/>
      <c r="F29" s="796">
        <v>2000</v>
      </c>
      <c r="G29" s="441">
        <v>3000</v>
      </c>
      <c r="H29" s="441">
        <v>1500</v>
      </c>
      <c r="I29" s="796"/>
      <c r="J29" s="796"/>
      <c r="K29" s="796"/>
    </row>
    <row r="30" spans="1:11">
      <c r="A30" s="437">
        <v>13</v>
      </c>
      <c r="B30" s="270" t="s">
        <v>27</v>
      </c>
      <c r="C30" s="268">
        <f t="shared" si="4"/>
        <v>7500</v>
      </c>
      <c r="D30" s="443">
        <v>1000</v>
      </c>
      <c r="E30" s="443"/>
      <c r="F30" s="796">
        <v>2000</v>
      </c>
      <c r="G30" s="441">
        <v>3000</v>
      </c>
      <c r="H30" s="441">
        <v>1500</v>
      </c>
      <c r="I30" s="796"/>
      <c r="J30" s="796"/>
      <c r="K30" s="796"/>
    </row>
    <row r="31" spans="1:11">
      <c r="A31" s="437">
        <v>14</v>
      </c>
      <c r="B31" s="270" t="s">
        <v>32</v>
      </c>
      <c r="C31" s="268">
        <f t="shared" si="4"/>
        <v>5500</v>
      </c>
      <c r="D31" s="443">
        <v>1000</v>
      </c>
      <c r="E31" s="443"/>
      <c r="F31" s="796"/>
      <c r="G31" s="441">
        <v>3000</v>
      </c>
      <c r="H31" s="441">
        <v>1500</v>
      </c>
      <c r="I31" s="796"/>
      <c r="J31" s="796"/>
      <c r="K31" s="796"/>
    </row>
    <row r="32" spans="1:11">
      <c r="A32" s="437">
        <v>15</v>
      </c>
      <c r="B32" s="270" t="s">
        <v>30</v>
      </c>
      <c r="C32" s="268">
        <f t="shared" si="4"/>
        <v>7500</v>
      </c>
      <c r="D32" s="443">
        <v>1000</v>
      </c>
      <c r="E32" s="443"/>
      <c r="F32" s="796">
        <v>2000</v>
      </c>
      <c r="G32" s="441">
        <v>3000</v>
      </c>
      <c r="H32" s="441">
        <v>1500</v>
      </c>
      <c r="I32" s="796"/>
      <c r="J32" s="796"/>
      <c r="K32" s="796"/>
    </row>
    <row r="33" spans="1:11">
      <c r="A33" s="437">
        <v>16</v>
      </c>
      <c r="B33" s="270" t="s">
        <v>34</v>
      </c>
      <c r="C33" s="268">
        <f t="shared" si="4"/>
        <v>6500</v>
      </c>
      <c r="D33" s="443">
        <v>1000</v>
      </c>
      <c r="E33" s="443"/>
      <c r="F33" s="796">
        <v>2000</v>
      </c>
      <c r="G33" s="441">
        <v>2000</v>
      </c>
      <c r="H33" s="441">
        <v>1500</v>
      </c>
      <c r="I33" s="441"/>
      <c r="J33" s="441"/>
      <c r="K33" s="441"/>
    </row>
    <row r="34" spans="1:11">
      <c r="A34" s="437">
        <v>17</v>
      </c>
      <c r="B34" s="270" t="s">
        <v>29</v>
      </c>
      <c r="C34" s="268">
        <f t="shared" si="4"/>
        <v>11000</v>
      </c>
      <c r="D34" s="443"/>
      <c r="E34" s="443"/>
      <c r="F34" s="796">
        <v>2000</v>
      </c>
      <c r="G34" s="441">
        <v>7500</v>
      </c>
      <c r="H34" s="441">
        <v>1500</v>
      </c>
      <c r="I34" s="796"/>
      <c r="J34" s="796"/>
      <c r="K34" s="796"/>
    </row>
    <row r="35" spans="1:11">
      <c r="A35" s="439">
        <v>18</v>
      </c>
      <c r="B35" s="436" t="s">
        <v>33</v>
      </c>
      <c r="C35" s="442">
        <f t="shared" si="4"/>
        <v>5500</v>
      </c>
      <c r="D35" s="442">
        <v>1000</v>
      </c>
      <c r="E35" s="442"/>
      <c r="F35" s="442"/>
      <c r="G35" s="442">
        <v>3000</v>
      </c>
      <c r="H35" s="442">
        <v>1500</v>
      </c>
      <c r="I35" s="442"/>
      <c r="J35" s="442"/>
      <c r="K35" s="442"/>
    </row>
    <row r="37" spans="1:11">
      <c r="B37" s="818" t="s">
        <v>1586</v>
      </c>
    </row>
    <row r="38" spans="1:11" ht="93" customHeight="1">
      <c r="B38" s="1186" t="s">
        <v>1587</v>
      </c>
      <c r="C38" s="1187"/>
      <c r="D38" s="1187"/>
      <c r="E38" s="1187"/>
      <c r="F38" s="1187"/>
      <c r="G38" s="1187"/>
      <c r="H38" s="1187"/>
      <c r="I38" s="1187"/>
      <c r="J38" s="1187"/>
      <c r="K38" s="1187"/>
    </row>
  </sheetData>
  <autoFilter ref="A4:J35"/>
  <mergeCells count="8">
    <mergeCell ref="B38:K38"/>
    <mergeCell ref="A6:B6"/>
    <mergeCell ref="A1:K1"/>
    <mergeCell ref="A2:K2"/>
    <mergeCell ref="A4:A5"/>
    <mergeCell ref="B4:B5"/>
    <mergeCell ref="C4:C5"/>
    <mergeCell ref="D4:K4"/>
  </mergeCells>
  <pageMargins left="0.43307086614173229" right="0.31496062992125984" top="0.78740157480314965" bottom="0.19685039370078741" header="0.31496062992125984" footer="0.15748031496062992"/>
  <pageSetup paperSize="9" scale="77" fitToHeight="0"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37"/>
  <sheetViews>
    <sheetView tabSelected="1" workbookViewId="0">
      <pane xSplit="2" ySplit="6" topLeftCell="C7" activePane="bottomRight" state="frozen"/>
      <selection pane="topRight" activeCell="C1" sqref="C1"/>
      <selection pane="bottomLeft" activeCell="A7" sqref="A7"/>
      <selection pane="bottomRight" activeCell="K32" sqref="K32"/>
    </sheetView>
  </sheetViews>
  <sheetFormatPr defaultColWidth="9" defaultRowHeight="20.100000000000001" customHeight="1"/>
  <cols>
    <col min="1" max="1" width="4.125" style="679" customWidth="1"/>
    <col min="2" max="2" width="17.5" style="679" customWidth="1"/>
    <col min="3" max="3" width="11.125" style="679" customWidth="1"/>
    <col min="4" max="4" width="15.875" style="679" customWidth="1"/>
    <col min="5" max="5" width="14.625" style="679" customWidth="1"/>
    <col min="6" max="6" width="17.25" style="679" customWidth="1"/>
    <col min="7" max="7" width="20.125" style="679" customWidth="1"/>
    <col min="8" max="8" width="18.625" style="679" customWidth="1"/>
    <col min="9" max="9" width="9" style="679"/>
    <col min="10" max="10" width="16.75" style="679" bestFit="1" customWidth="1"/>
    <col min="11" max="16384" width="9" style="679"/>
  </cols>
  <sheetData>
    <row r="1" spans="1:8" ht="37.5" customHeight="1">
      <c r="A1" s="1197" t="s">
        <v>1772</v>
      </c>
      <c r="B1" s="1197"/>
      <c r="C1" s="1197"/>
      <c r="D1" s="1197"/>
      <c r="E1" s="1197"/>
      <c r="F1" s="1197"/>
      <c r="G1" s="1197"/>
      <c r="H1" s="1197"/>
    </row>
    <row r="2" spans="1:8" ht="15.75">
      <c r="A2" s="1201" t="str">
        <f>'14.ATGT'!A2:D2</f>
        <v>(Kèm theo Quyết định số       4848     /QĐ-UBND ngày     19     /    12     /2023 của UBND tỉnh)</v>
      </c>
      <c r="B2" s="1202"/>
      <c r="C2" s="1202"/>
      <c r="D2" s="1202"/>
      <c r="E2" s="1202"/>
      <c r="F2" s="1202"/>
      <c r="G2" s="1202"/>
      <c r="H2" s="1202"/>
    </row>
    <row r="3" spans="1:8" ht="12" customHeight="1">
      <c r="A3" s="1197"/>
      <c r="B3" s="1197"/>
      <c r="C3" s="1197"/>
      <c r="D3" s="1197"/>
      <c r="E3" s="1197"/>
      <c r="F3" s="1197"/>
      <c r="G3" s="1197"/>
      <c r="H3" s="1197"/>
    </row>
    <row r="4" spans="1:8" ht="15.75">
      <c r="A4" s="680"/>
      <c r="B4" s="681"/>
      <c r="C4" s="681"/>
      <c r="D4" s="681"/>
      <c r="E4" s="681"/>
      <c r="F4" s="681"/>
      <c r="G4" s="1198" t="s">
        <v>0</v>
      </c>
      <c r="H4" s="1198"/>
    </row>
    <row r="5" spans="1:8" s="682" customFormat="1" ht="15.75" customHeight="1">
      <c r="A5" s="1199" t="s">
        <v>54</v>
      </c>
      <c r="B5" s="1199" t="s">
        <v>421</v>
      </c>
      <c r="C5" s="1199" t="s">
        <v>659</v>
      </c>
      <c r="D5" s="1200" t="s">
        <v>37</v>
      </c>
      <c r="E5" s="1200"/>
      <c r="F5" s="1200"/>
      <c r="G5" s="1200"/>
      <c r="H5" s="1200"/>
    </row>
    <row r="6" spans="1:8" s="682" customFormat="1" ht="110.25" customHeight="1">
      <c r="A6" s="1199"/>
      <c r="B6" s="1199"/>
      <c r="C6" s="1199"/>
      <c r="D6" s="819" t="s">
        <v>1592</v>
      </c>
      <c r="E6" s="819" t="s">
        <v>890</v>
      </c>
      <c r="F6" s="819" t="s">
        <v>891</v>
      </c>
      <c r="G6" s="819" t="s">
        <v>1593</v>
      </c>
      <c r="H6" s="819" t="s">
        <v>1594</v>
      </c>
    </row>
    <row r="7" spans="1:8" s="1024" customFormat="1" ht="12">
      <c r="A7" s="1023" t="s">
        <v>35</v>
      </c>
      <c r="B7" s="1023" t="s">
        <v>41</v>
      </c>
      <c r="C7" s="1023">
        <v>1</v>
      </c>
      <c r="D7" s="1023">
        <v>2</v>
      </c>
      <c r="E7" s="1023">
        <v>3</v>
      </c>
      <c r="F7" s="1023">
        <v>4</v>
      </c>
      <c r="G7" s="1023">
        <v>5</v>
      </c>
      <c r="H7" s="1023">
        <v>6</v>
      </c>
    </row>
    <row r="8" spans="1:8" s="682" customFormat="1" ht="20.25" customHeight="1">
      <c r="A8" s="683"/>
      <c r="B8" s="683" t="s">
        <v>1741</v>
      </c>
      <c r="C8" s="684">
        <f>SUM(C9:C35)</f>
        <v>62547</v>
      </c>
      <c r="D8" s="684">
        <f t="shared" ref="D8:H8" si="0">SUM(D9:D35)</f>
        <v>25249</v>
      </c>
      <c r="E8" s="684">
        <f t="shared" si="0"/>
        <v>3306</v>
      </c>
      <c r="F8" s="684">
        <f t="shared" si="0"/>
        <v>2969</v>
      </c>
      <c r="G8" s="684">
        <f t="shared" si="0"/>
        <v>8458</v>
      </c>
      <c r="H8" s="684">
        <f t="shared" si="0"/>
        <v>22565</v>
      </c>
    </row>
    <row r="9" spans="1:8" s="682" customFormat="1" ht="30" hidden="1">
      <c r="A9" s="685">
        <v>1</v>
      </c>
      <c r="B9" s="686" t="s">
        <v>10</v>
      </c>
      <c r="C9" s="687">
        <f t="shared" ref="C9:C35" si="1">SUM(D9:H9)</f>
        <v>0</v>
      </c>
      <c r="D9" s="688"/>
      <c r="E9" s="688"/>
      <c r="F9" s="688"/>
      <c r="G9" s="688"/>
      <c r="H9" s="689"/>
    </row>
    <row r="10" spans="1:8" s="682" customFormat="1" ht="15" hidden="1">
      <c r="A10" s="685">
        <v>2</v>
      </c>
      <c r="B10" s="686" t="s">
        <v>11</v>
      </c>
      <c r="C10" s="687">
        <f t="shared" si="1"/>
        <v>0</v>
      </c>
      <c r="D10" s="688"/>
      <c r="E10" s="688"/>
      <c r="F10" s="688"/>
      <c r="G10" s="688"/>
      <c r="H10" s="689"/>
    </row>
    <row r="11" spans="1:8" s="682" customFormat="1" ht="15">
      <c r="A11" s="685">
        <v>1</v>
      </c>
      <c r="B11" s="686" t="s">
        <v>12</v>
      </c>
      <c r="C11" s="687">
        <f t="shared" si="1"/>
        <v>264</v>
      </c>
      <c r="D11" s="688">
        <v>264</v>
      </c>
      <c r="E11" s="688"/>
      <c r="F11" s="688"/>
      <c r="G11" s="688"/>
      <c r="H11" s="831"/>
    </row>
    <row r="12" spans="1:8" s="682" customFormat="1" ht="15">
      <c r="A12" s="685">
        <v>2</v>
      </c>
      <c r="B12" s="686" t="s">
        <v>104</v>
      </c>
      <c r="C12" s="687">
        <f t="shared" si="1"/>
        <v>3253</v>
      </c>
      <c r="D12" s="688">
        <v>1188</v>
      </c>
      <c r="E12" s="688"/>
      <c r="F12" s="688"/>
      <c r="G12" s="688"/>
      <c r="H12" s="831">
        <v>2065</v>
      </c>
    </row>
    <row r="13" spans="1:8" s="682" customFormat="1" ht="15">
      <c r="A13" s="685">
        <v>3</v>
      </c>
      <c r="B13" s="686" t="s">
        <v>13</v>
      </c>
      <c r="C13" s="687">
        <f t="shared" si="1"/>
        <v>2734</v>
      </c>
      <c r="D13" s="688"/>
      <c r="E13" s="687"/>
      <c r="F13" s="687"/>
      <c r="G13" s="687"/>
      <c r="H13" s="831">
        <v>2734</v>
      </c>
    </row>
    <row r="14" spans="1:8" s="682" customFormat="1" ht="15" hidden="1">
      <c r="A14" s="685">
        <v>6</v>
      </c>
      <c r="B14" s="686" t="s">
        <v>14</v>
      </c>
      <c r="C14" s="687">
        <f t="shared" si="1"/>
        <v>0</v>
      </c>
      <c r="D14" s="688"/>
      <c r="E14" s="687"/>
      <c r="F14" s="687"/>
      <c r="G14" s="687"/>
      <c r="H14" s="831"/>
    </row>
    <row r="15" spans="1:8" s="682" customFormat="1" ht="15">
      <c r="A15" s="685">
        <v>4</v>
      </c>
      <c r="B15" s="686" t="s">
        <v>15</v>
      </c>
      <c r="C15" s="687">
        <f t="shared" si="1"/>
        <v>4226</v>
      </c>
      <c r="D15" s="687">
        <v>4226</v>
      </c>
      <c r="E15" s="687"/>
      <c r="F15" s="687"/>
      <c r="G15" s="687"/>
      <c r="H15" s="831"/>
    </row>
    <row r="16" spans="1:8" s="682" customFormat="1" ht="15">
      <c r="A16" s="685">
        <v>5</v>
      </c>
      <c r="B16" s="686" t="s">
        <v>141</v>
      </c>
      <c r="C16" s="687">
        <f t="shared" si="1"/>
        <v>10212</v>
      </c>
      <c r="D16" s="687">
        <v>800</v>
      </c>
      <c r="E16" s="687">
        <v>1294</v>
      </c>
      <c r="F16" s="687">
        <v>694</v>
      </c>
      <c r="G16" s="687"/>
      <c r="H16" s="831">
        <v>7424</v>
      </c>
    </row>
    <row r="17" spans="1:8" s="682" customFormat="1" ht="15">
      <c r="A17" s="685">
        <v>6</v>
      </c>
      <c r="B17" s="686" t="s">
        <v>17</v>
      </c>
      <c r="C17" s="687">
        <f t="shared" si="1"/>
        <v>3159</v>
      </c>
      <c r="D17" s="687">
        <v>1327</v>
      </c>
      <c r="E17" s="687">
        <v>754</v>
      </c>
      <c r="F17" s="687">
        <v>213</v>
      </c>
      <c r="G17" s="687"/>
      <c r="H17" s="831">
        <v>865</v>
      </c>
    </row>
    <row r="18" spans="1:8" s="682" customFormat="1" ht="15" hidden="1">
      <c r="A18" s="685">
        <v>10</v>
      </c>
      <c r="B18" s="686" t="s">
        <v>18</v>
      </c>
      <c r="C18" s="687">
        <f t="shared" si="1"/>
        <v>0</v>
      </c>
      <c r="D18" s="687"/>
      <c r="E18" s="687"/>
      <c r="F18" s="687"/>
      <c r="G18" s="687"/>
      <c r="H18" s="831"/>
    </row>
    <row r="19" spans="1:8" s="682" customFormat="1" ht="15">
      <c r="A19" s="685">
        <v>7</v>
      </c>
      <c r="B19" s="686" t="s">
        <v>39</v>
      </c>
      <c r="C19" s="687">
        <f t="shared" si="1"/>
        <v>2369</v>
      </c>
      <c r="D19" s="687"/>
      <c r="E19" s="687"/>
      <c r="F19" s="687"/>
      <c r="G19" s="687"/>
      <c r="H19" s="831">
        <v>2369</v>
      </c>
    </row>
    <row r="20" spans="1:8" s="682" customFormat="1" ht="15" hidden="1">
      <c r="A20" s="685">
        <v>12</v>
      </c>
      <c r="B20" s="686" t="s">
        <v>19</v>
      </c>
      <c r="C20" s="687">
        <f t="shared" si="1"/>
        <v>0</v>
      </c>
      <c r="D20" s="687"/>
      <c r="E20" s="687"/>
      <c r="F20" s="687"/>
      <c r="G20" s="687"/>
      <c r="H20" s="831"/>
    </row>
    <row r="21" spans="1:8" s="682" customFormat="1" ht="15" hidden="1">
      <c r="A21" s="685">
        <v>13</v>
      </c>
      <c r="B21" s="686" t="s">
        <v>20</v>
      </c>
      <c r="C21" s="687">
        <f t="shared" si="1"/>
        <v>0</v>
      </c>
      <c r="D21" s="687"/>
      <c r="E21" s="687"/>
      <c r="F21" s="687"/>
      <c r="G21" s="687"/>
      <c r="H21" s="831"/>
    </row>
    <row r="22" spans="1:8" s="682" customFormat="1" ht="15" hidden="1">
      <c r="A22" s="685">
        <v>14</v>
      </c>
      <c r="B22" s="686" t="s">
        <v>21</v>
      </c>
      <c r="C22" s="687">
        <f t="shared" si="1"/>
        <v>0</v>
      </c>
      <c r="D22" s="687"/>
      <c r="E22" s="687"/>
      <c r="F22" s="687"/>
      <c r="G22" s="687"/>
      <c r="H22" s="831"/>
    </row>
    <row r="23" spans="1:8" s="682" customFormat="1" ht="15">
      <c r="A23" s="685">
        <v>8</v>
      </c>
      <c r="B23" s="686" t="s">
        <v>142</v>
      </c>
      <c r="C23" s="687">
        <f t="shared" si="1"/>
        <v>3770</v>
      </c>
      <c r="D23" s="687">
        <v>3770</v>
      </c>
      <c r="E23" s="687"/>
      <c r="F23" s="687"/>
      <c r="G23" s="687"/>
      <c r="H23" s="831"/>
    </row>
    <row r="24" spans="1:8" s="682" customFormat="1" ht="15">
      <c r="A24" s="685">
        <v>9</v>
      </c>
      <c r="B24" s="686" t="s">
        <v>23</v>
      </c>
      <c r="C24" s="687">
        <f t="shared" si="1"/>
        <v>1105</v>
      </c>
      <c r="D24" s="687"/>
      <c r="E24" s="687"/>
      <c r="F24" s="687"/>
      <c r="G24" s="687"/>
      <c r="H24" s="687">
        <v>1105</v>
      </c>
    </row>
    <row r="25" spans="1:8" s="682" customFormat="1" ht="15">
      <c r="A25" s="685">
        <v>10</v>
      </c>
      <c r="B25" s="686" t="s">
        <v>24</v>
      </c>
      <c r="C25" s="687">
        <f t="shared" si="1"/>
        <v>493</v>
      </c>
      <c r="D25" s="687">
        <v>493</v>
      </c>
      <c r="E25" s="687"/>
      <c r="F25" s="687"/>
      <c r="G25" s="687"/>
      <c r="H25" s="687"/>
    </row>
    <row r="26" spans="1:8" s="682" customFormat="1" ht="15">
      <c r="A26" s="685">
        <v>11</v>
      </c>
      <c r="B26" s="686" t="s">
        <v>143</v>
      </c>
      <c r="C26" s="687">
        <f t="shared" si="1"/>
        <v>4407</v>
      </c>
      <c r="D26" s="687">
        <v>2424</v>
      </c>
      <c r="E26" s="687"/>
      <c r="F26" s="687"/>
      <c r="G26" s="687"/>
      <c r="H26" s="687">
        <v>1983</v>
      </c>
    </row>
    <row r="27" spans="1:8" ht="15.75">
      <c r="A27" s="692">
        <v>12</v>
      </c>
      <c r="B27" s="686" t="s">
        <v>26</v>
      </c>
      <c r="C27" s="687">
        <f t="shared" si="1"/>
        <v>2624</v>
      </c>
      <c r="D27" s="832"/>
      <c r="E27" s="687"/>
      <c r="F27" s="687"/>
      <c r="G27" s="687"/>
      <c r="H27" s="687">
        <v>2624</v>
      </c>
    </row>
    <row r="28" spans="1:8" ht="15.75" hidden="1">
      <c r="A28" s="692"/>
      <c r="B28" s="686" t="s">
        <v>28</v>
      </c>
      <c r="C28" s="687">
        <f t="shared" si="1"/>
        <v>0</v>
      </c>
      <c r="D28" s="832"/>
      <c r="E28" s="687"/>
      <c r="F28" s="687"/>
      <c r="G28" s="687"/>
      <c r="H28" s="687"/>
    </row>
    <row r="29" spans="1:8" ht="15.75" hidden="1">
      <c r="A29" s="692"/>
      <c r="B29" s="686" t="s">
        <v>31</v>
      </c>
      <c r="C29" s="687">
        <f t="shared" si="1"/>
        <v>0</v>
      </c>
      <c r="D29" s="832"/>
      <c r="E29" s="687"/>
      <c r="F29" s="687"/>
      <c r="G29" s="687"/>
      <c r="H29" s="687"/>
    </row>
    <row r="30" spans="1:8" ht="15.75">
      <c r="A30" s="692">
        <v>13</v>
      </c>
      <c r="B30" s="686" t="s">
        <v>27</v>
      </c>
      <c r="C30" s="687">
        <f t="shared" si="1"/>
        <v>571</v>
      </c>
      <c r="D30" s="832"/>
      <c r="E30" s="687"/>
      <c r="F30" s="687">
        <v>571</v>
      </c>
      <c r="G30" s="687"/>
      <c r="H30" s="687"/>
    </row>
    <row r="31" spans="1:8" ht="15.75">
      <c r="A31" s="692">
        <v>14</v>
      </c>
      <c r="B31" s="686" t="s">
        <v>32</v>
      </c>
      <c r="C31" s="687">
        <f t="shared" si="1"/>
        <v>1336</v>
      </c>
      <c r="D31" s="687">
        <v>1108</v>
      </c>
      <c r="E31" s="687"/>
      <c r="F31" s="687">
        <v>228</v>
      </c>
      <c r="G31" s="687"/>
      <c r="H31" s="687"/>
    </row>
    <row r="32" spans="1:8" ht="15.75">
      <c r="A32" s="692">
        <v>15</v>
      </c>
      <c r="B32" s="686" t="s">
        <v>30</v>
      </c>
      <c r="C32" s="687">
        <f t="shared" si="1"/>
        <v>12623</v>
      </c>
      <c r="D32" s="687">
        <v>5423</v>
      </c>
      <c r="E32" s="687"/>
      <c r="F32" s="687">
        <v>614</v>
      </c>
      <c r="G32" s="687">
        <v>6204</v>
      </c>
      <c r="H32" s="687">
        <v>382</v>
      </c>
    </row>
    <row r="33" spans="1:8" ht="15.75">
      <c r="A33" s="692">
        <v>16</v>
      </c>
      <c r="B33" s="686" t="s">
        <v>34</v>
      </c>
      <c r="C33" s="687">
        <f t="shared" si="1"/>
        <v>4533</v>
      </c>
      <c r="D33" s="687">
        <v>2794</v>
      </c>
      <c r="E33" s="687">
        <v>1258</v>
      </c>
      <c r="F33" s="687">
        <v>254</v>
      </c>
      <c r="G33" s="687">
        <v>227</v>
      </c>
      <c r="H33" s="687"/>
    </row>
    <row r="34" spans="1:8" ht="15.75">
      <c r="A34" s="692">
        <v>17</v>
      </c>
      <c r="B34" s="686" t="s">
        <v>29</v>
      </c>
      <c r="C34" s="687">
        <f t="shared" si="1"/>
        <v>2027</v>
      </c>
      <c r="D34" s="687"/>
      <c r="E34" s="687"/>
      <c r="F34" s="687"/>
      <c r="G34" s="687">
        <v>2027</v>
      </c>
      <c r="H34" s="687"/>
    </row>
    <row r="35" spans="1:8" ht="15.75">
      <c r="A35" s="693">
        <v>18</v>
      </c>
      <c r="B35" s="690" t="s">
        <v>33</v>
      </c>
      <c r="C35" s="691">
        <f t="shared" si="1"/>
        <v>2841</v>
      </c>
      <c r="D35" s="691">
        <v>1432</v>
      </c>
      <c r="E35" s="691"/>
      <c r="F35" s="691">
        <v>395</v>
      </c>
      <c r="G35" s="691"/>
      <c r="H35" s="691">
        <v>1014</v>
      </c>
    </row>
    <row r="36" spans="1:8" ht="15.75"/>
    <row r="37" spans="1:8" ht="15.75"/>
  </sheetData>
  <mergeCells count="8">
    <mergeCell ref="A1:H1"/>
    <mergeCell ref="G4:H4"/>
    <mergeCell ref="A5:A6"/>
    <mergeCell ref="B5:B6"/>
    <mergeCell ref="C5:C6"/>
    <mergeCell ref="D5:H5"/>
    <mergeCell ref="A3:H3"/>
    <mergeCell ref="A2:H2"/>
  </mergeCells>
  <pageMargins left="0.70866141732283472" right="0.70866141732283472" top="0.78740157480314965"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4"/>
  <sheetViews>
    <sheetView showZeros="0" zoomScale="90" zoomScaleNormal="90" workbookViewId="0">
      <pane xSplit="2" ySplit="6" topLeftCell="C13" activePane="bottomRight" state="frozen"/>
      <selection activeCell="B22" sqref="B22"/>
      <selection pane="topRight" activeCell="B22" sqref="B22"/>
      <selection pane="bottomLeft" activeCell="B22" sqref="B22"/>
      <selection pane="bottomRight" activeCell="E42" sqref="E42"/>
    </sheetView>
  </sheetViews>
  <sheetFormatPr defaultColWidth="8.25" defaultRowHeight="16.5"/>
  <cols>
    <col min="1" max="1" width="5" style="23" customWidth="1"/>
    <col min="2" max="2" width="22.25" style="24" customWidth="1"/>
    <col min="3" max="3" width="11.875" style="24" customWidth="1"/>
    <col min="4" max="4" width="13" style="24" customWidth="1"/>
    <col min="5" max="5" width="12.5" style="24" customWidth="1"/>
    <col min="6" max="6" width="13.25" style="24" customWidth="1"/>
    <col min="7" max="7" width="22.75" style="24" customWidth="1"/>
    <col min="8" max="8" width="12" style="24" customWidth="1"/>
    <col min="9" max="9" width="17.75" style="24" customWidth="1"/>
    <col min="10" max="10" width="16.625" style="28" customWidth="1"/>
    <col min="11" max="11" width="10.625" style="23" customWidth="1"/>
    <col min="12" max="16384" width="8.25" style="23"/>
  </cols>
  <sheetData>
    <row r="1" spans="1:11" ht="34.5" customHeight="1">
      <c r="A1" s="1038" t="s">
        <v>1747</v>
      </c>
      <c r="B1" s="1038"/>
      <c r="C1" s="1038"/>
      <c r="D1" s="1038"/>
      <c r="E1" s="1038"/>
      <c r="F1" s="1038"/>
      <c r="G1" s="1038"/>
      <c r="H1" s="1038"/>
      <c r="I1" s="1038"/>
      <c r="J1" s="1038"/>
    </row>
    <row r="2" spans="1:11" ht="18.75" customHeight="1">
      <c r="A2" s="1039" t="str">
        <f>'1. Thủy lợi phí'!A2:C2</f>
        <v>(Kèm theo Quyết định số       4848     /QĐ-UBND ngày     19     /    12     /2023 của UBND tỉnh)</v>
      </c>
      <c r="B2" s="1039"/>
      <c r="C2" s="1039"/>
      <c r="D2" s="1039"/>
      <c r="E2" s="1039"/>
      <c r="F2" s="1039"/>
      <c r="G2" s="1039"/>
      <c r="H2" s="1039"/>
      <c r="I2" s="1039"/>
      <c r="J2" s="1039"/>
    </row>
    <row r="3" spans="1:11" ht="18.75" customHeight="1">
      <c r="J3" s="1040" t="s">
        <v>0</v>
      </c>
      <c r="K3" s="1040"/>
    </row>
    <row r="4" spans="1:11" ht="117" customHeight="1">
      <c r="A4" s="361" t="s">
        <v>54</v>
      </c>
      <c r="B4" s="361" t="s">
        <v>274</v>
      </c>
      <c r="C4" s="361" t="s">
        <v>432</v>
      </c>
      <c r="D4" s="361" t="s">
        <v>292</v>
      </c>
      <c r="E4" s="361" t="s">
        <v>293</v>
      </c>
      <c r="F4" s="277" t="s">
        <v>294</v>
      </c>
      <c r="G4" s="361" t="s">
        <v>295</v>
      </c>
      <c r="H4" s="361" t="s">
        <v>296</v>
      </c>
      <c r="I4" s="361" t="s">
        <v>644</v>
      </c>
      <c r="J4" s="361" t="s">
        <v>297</v>
      </c>
      <c r="K4" s="660" t="s">
        <v>893</v>
      </c>
    </row>
    <row r="5" spans="1:11" s="895" customFormat="1" ht="19.5" customHeight="1">
      <c r="A5" s="893" t="s">
        <v>35</v>
      </c>
      <c r="B5" s="893" t="s">
        <v>41</v>
      </c>
      <c r="C5" s="893">
        <v>1</v>
      </c>
      <c r="D5" s="893">
        <v>2</v>
      </c>
      <c r="E5" s="893">
        <v>3</v>
      </c>
      <c r="F5" s="894">
        <v>4</v>
      </c>
      <c r="G5" s="893">
        <v>5</v>
      </c>
      <c r="H5" s="893">
        <v>6</v>
      </c>
      <c r="I5" s="893">
        <v>7</v>
      </c>
      <c r="J5" s="893">
        <v>8</v>
      </c>
      <c r="K5" s="893">
        <v>9</v>
      </c>
    </row>
    <row r="6" spans="1:11" s="26" customFormat="1" ht="15.75">
      <c r="A6" s="696"/>
      <c r="B6" s="695" t="s">
        <v>1739</v>
      </c>
      <c r="C6" s="694">
        <f>SUM(C7:C34)</f>
        <v>106000</v>
      </c>
      <c r="D6" s="694">
        <f t="shared" ref="D6:K6" si="0">SUM(D7:D34)</f>
        <v>21068</v>
      </c>
      <c r="E6" s="694">
        <f t="shared" si="0"/>
        <v>6000</v>
      </c>
      <c r="F6" s="694">
        <f t="shared" si="0"/>
        <v>29477</v>
      </c>
      <c r="G6" s="694">
        <f t="shared" si="0"/>
        <v>3450</v>
      </c>
      <c r="H6" s="694">
        <f t="shared" si="0"/>
        <v>37990</v>
      </c>
      <c r="I6" s="694">
        <f t="shared" si="0"/>
        <v>15</v>
      </c>
      <c r="J6" s="694">
        <f t="shared" si="0"/>
        <v>7500</v>
      </c>
      <c r="K6" s="694">
        <f t="shared" si="0"/>
        <v>500</v>
      </c>
    </row>
    <row r="7" spans="1:11" s="26" customFormat="1" ht="15.75">
      <c r="A7" s="362">
        <v>1</v>
      </c>
      <c r="B7" s="363" t="s">
        <v>10</v>
      </c>
      <c r="C7" s="364">
        <f>SUM(D7:J7)</f>
        <v>714</v>
      </c>
      <c r="D7" s="368">
        <v>414</v>
      </c>
      <c r="E7" s="368"/>
      <c r="F7" s="371"/>
      <c r="G7" s="372"/>
      <c r="H7" s="368"/>
      <c r="I7" s="368"/>
      <c r="J7" s="368">
        <v>300</v>
      </c>
      <c r="K7" s="697"/>
    </row>
    <row r="8" spans="1:11" s="26" customFormat="1" ht="15.75">
      <c r="A8" s="281">
        <v>2</v>
      </c>
      <c r="B8" s="365" t="s">
        <v>11</v>
      </c>
      <c r="C8" s="366">
        <f t="shared" ref="C8:C33" si="1">SUM(D8:J8)</f>
        <v>150</v>
      </c>
      <c r="D8" s="369"/>
      <c r="E8" s="369"/>
      <c r="F8" s="373"/>
      <c r="G8" s="374"/>
      <c r="H8" s="369"/>
      <c r="I8" s="369"/>
      <c r="J8" s="369">
        <v>150</v>
      </c>
      <c r="K8" s="698"/>
    </row>
    <row r="9" spans="1:11" s="26" customFormat="1" ht="15.75">
      <c r="A9" s="281">
        <v>3</v>
      </c>
      <c r="B9" s="7" t="s">
        <v>12</v>
      </c>
      <c r="C9" s="366">
        <f t="shared" si="1"/>
        <v>5455</v>
      </c>
      <c r="D9" s="369"/>
      <c r="E9" s="369"/>
      <c r="F9" s="373"/>
      <c r="G9" s="374"/>
      <c r="H9" s="369">
        <v>5305</v>
      </c>
      <c r="I9" s="369"/>
      <c r="J9" s="369">
        <v>150</v>
      </c>
      <c r="K9" s="699"/>
    </row>
    <row r="10" spans="1:11" s="26" customFormat="1" ht="15.75">
      <c r="A10" s="281">
        <v>4</v>
      </c>
      <c r="B10" s="7" t="s">
        <v>104</v>
      </c>
      <c r="C10" s="366">
        <f t="shared" si="1"/>
        <v>2184</v>
      </c>
      <c r="D10" s="369">
        <v>51</v>
      </c>
      <c r="E10" s="369"/>
      <c r="F10" s="373">
        <v>708</v>
      </c>
      <c r="G10" s="374">
        <v>1200</v>
      </c>
      <c r="H10" s="369"/>
      <c r="I10" s="369"/>
      <c r="J10" s="369">
        <v>225</v>
      </c>
      <c r="K10" s="699"/>
    </row>
    <row r="11" spans="1:11" s="26" customFormat="1" ht="15.75">
      <c r="A11" s="281">
        <v>5</v>
      </c>
      <c r="B11" s="7" t="s">
        <v>13</v>
      </c>
      <c r="C11" s="366">
        <f t="shared" si="1"/>
        <v>5375</v>
      </c>
      <c r="D11" s="369"/>
      <c r="E11" s="369"/>
      <c r="F11" s="373"/>
      <c r="G11" s="374"/>
      <c r="H11" s="369">
        <v>5000</v>
      </c>
      <c r="I11" s="369"/>
      <c r="J11" s="369">
        <v>375</v>
      </c>
      <c r="K11" s="699"/>
    </row>
    <row r="12" spans="1:11" ht="15.75">
      <c r="A12" s="281">
        <v>6</v>
      </c>
      <c r="B12" s="7" t="s">
        <v>14</v>
      </c>
      <c r="C12" s="366">
        <f t="shared" si="1"/>
        <v>2341</v>
      </c>
      <c r="D12" s="369">
        <v>1891</v>
      </c>
      <c r="E12" s="369"/>
      <c r="F12" s="373"/>
      <c r="G12" s="374"/>
      <c r="H12" s="369"/>
      <c r="I12" s="369"/>
      <c r="J12" s="369">
        <v>450</v>
      </c>
      <c r="K12" s="700"/>
    </row>
    <row r="13" spans="1:11" ht="15.75">
      <c r="A13" s="281">
        <v>7</v>
      </c>
      <c r="B13" s="7" t="s">
        <v>15</v>
      </c>
      <c r="C13" s="366">
        <f t="shared" si="1"/>
        <v>6648</v>
      </c>
      <c r="D13" s="369">
        <v>4273</v>
      </c>
      <c r="E13" s="369"/>
      <c r="F13" s="373"/>
      <c r="G13" s="374">
        <v>2000</v>
      </c>
      <c r="H13" s="369"/>
      <c r="I13" s="369"/>
      <c r="J13" s="369">
        <v>375</v>
      </c>
      <c r="K13" s="700"/>
    </row>
    <row r="14" spans="1:11" ht="15.75">
      <c r="A14" s="281">
        <v>8</v>
      </c>
      <c r="B14" s="7" t="s">
        <v>16</v>
      </c>
      <c r="C14" s="366">
        <f t="shared" si="1"/>
        <v>1769</v>
      </c>
      <c r="D14" s="369">
        <v>1069</v>
      </c>
      <c r="E14" s="369"/>
      <c r="F14" s="373"/>
      <c r="G14" s="374">
        <v>250</v>
      </c>
      <c r="H14" s="369"/>
      <c r="I14" s="369"/>
      <c r="J14" s="369">
        <v>450</v>
      </c>
      <c r="K14" s="700"/>
    </row>
    <row r="15" spans="1:11" ht="15.75">
      <c r="A15" s="281">
        <v>9</v>
      </c>
      <c r="B15" s="7" t="s">
        <v>17</v>
      </c>
      <c r="C15" s="366">
        <f t="shared" si="1"/>
        <v>1461</v>
      </c>
      <c r="D15" s="369">
        <v>1086</v>
      </c>
      <c r="E15" s="369"/>
      <c r="F15" s="373"/>
      <c r="G15" s="374"/>
      <c r="H15" s="369"/>
      <c r="I15" s="369"/>
      <c r="J15" s="369">
        <v>375</v>
      </c>
      <c r="K15" s="700"/>
    </row>
    <row r="16" spans="1:11" ht="15.75">
      <c r="A16" s="281">
        <v>10</v>
      </c>
      <c r="B16" s="7" t="s">
        <v>18</v>
      </c>
      <c r="C16" s="366">
        <f t="shared" si="1"/>
        <v>1451</v>
      </c>
      <c r="D16" s="369">
        <v>896</v>
      </c>
      <c r="E16" s="369"/>
      <c r="F16" s="373"/>
      <c r="G16" s="374"/>
      <c r="H16" s="369">
        <v>180</v>
      </c>
      <c r="I16" s="369"/>
      <c r="J16" s="369">
        <v>375</v>
      </c>
      <c r="K16" s="700"/>
    </row>
    <row r="17" spans="1:11" ht="15.75">
      <c r="A17" s="281">
        <v>11</v>
      </c>
      <c r="B17" s="7" t="s">
        <v>39</v>
      </c>
      <c r="C17" s="366">
        <f t="shared" si="1"/>
        <v>225</v>
      </c>
      <c r="D17" s="369"/>
      <c r="E17" s="369"/>
      <c r="F17" s="373"/>
      <c r="G17" s="374"/>
      <c r="H17" s="369"/>
      <c r="I17" s="369"/>
      <c r="J17" s="369">
        <v>225</v>
      </c>
      <c r="K17" s="700"/>
    </row>
    <row r="18" spans="1:11" ht="15.75">
      <c r="A18" s="281">
        <v>12</v>
      </c>
      <c r="B18" s="7" t="s">
        <v>19</v>
      </c>
      <c r="C18" s="366">
        <f t="shared" si="1"/>
        <v>1824</v>
      </c>
      <c r="D18" s="369">
        <v>1449</v>
      </c>
      <c r="E18" s="369"/>
      <c r="F18" s="373"/>
      <c r="G18" s="374"/>
      <c r="H18" s="369"/>
      <c r="I18" s="369"/>
      <c r="J18" s="369">
        <v>375</v>
      </c>
      <c r="K18" s="700"/>
    </row>
    <row r="19" spans="1:11" ht="15.75">
      <c r="A19" s="281">
        <v>13</v>
      </c>
      <c r="B19" s="274" t="s">
        <v>20</v>
      </c>
      <c r="C19" s="366">
        <f t="shared" si="1"/>
        <v>13146</v>
      </c>
      <c r="D19" s="369">
        <v>621</v>
      </c>
      <c r="E19" s="369">
        <v>2000</v>
      </c>
      <c r="F19" s="373"/>
      <c r="G19" s="374"/>
      <c r="H19" s="369">
        <v>10150</v>
      </c>
      <c r="I19" s="369"/>
      <c r="J19" s="369">
        <v>375</v>
      </c>
      <c r="K19" s="700"/>
    </row>
    <row r="20" spans="1:11" ht="15.75">
      <c r="A20" s="281">
        <v>14</v>
      </c>
      <c r="B20" s="274" t="s">
        <v>21</v>
      </c>
      <c r="C20" s="366">
        <f t="shared" si="1"/>
        <v>18693</v>
      </c>
      <c r="D20" s="369">
        <v>3173</v>
      </c>
      <c r="E20" s="369">
        <v>4000</v>
      </c>
      <c r="F20" s="373"/>
      <c r="G20" s="374"/>
      <c r="H20" s="369">
        <v>11070</v>
      </c>
      <c r="I20" s="369"/>
      <c r="J20" s="369">
        <v>450</v>
      </c>
      <c r="K20" s="700"/>
    </row>
    <row r="21" spans="1:11" ht="15.75">
      <c r="A21" s="281">
        <v>15</v>
      </c>
      <c r="B21" s="274" t="s">
        <v>22</v>
      </c>
      <c r="C21" s="366">
        <f t="shared" si="1"/>
        <v>1017</v>
      </c>
      <c r="D21" s="369">
        <v>567</v>
      </c>
      <c r="E21" s="369"/>
      <c r="F21" s="373"/>
      <c r="G21" s="374"/>
      <c r="H21" s="369"/>
      <c r="I21" s="369"/>
      <c r="J21" s="369">
        <v>450</v>
      </c>
      <c r="K21" s="700"/>
    </row>
    <row r="22" spans="1:11" ht="15.75">
      <c r="A22" s="281">
        <v>16</v>
      </c>
      <c r="B22" s="274" t="s">
        <v>23</v>
      </c>
      <c r="C22" s="366">
        <f t="shared" si="1"/>
        <v>3691</v>
      </c>
      <c r="D22" s="369">
        <v>3258</v>
      </c>
      <c r="E22" s="369"/>
      <c r="F22" s="373">
        <v>208</v>
      </c>
      <c r="G22" s="374"/>
      <c r="H22" s="369"/>
      <c r="I22" s="369"/>
      <c r="J22" s="369">
        <v>225</v>
      </c>
      <c r="K22" s="700"/>
    </row>
    <row r="23" spans="1:11" ht="15.75">
      <c r="A23" s="281">
        <v>17</v>
      </c>
      <c r="B23" s="274" t="s">
        <v>24</v>
      </c>
      <c r="C23" s="366">
        <f t="shared" si="1"/>
        <v>376</v>
      </c>
      <c r="D23" s="369"/>
      <c r="E23" s="369"/>
      <c r="F23" s="373">
        <v>151</v>
      </c>
      <c r="G23" s="374"/>
      <c r="H23" s="369"/>
      <c r="I23" s="369"/>
      <c r="J23" s="369">
        <v>225</v>
      </c>
      <c r="K23" s="700"/>
    </row>
    <row r="24" spans="1:11" ht="15.75">
      <c r="A24" s="281">
        <v>18</v>
      </c>
      <c r="B24" s="274" t="s">
        <v>25</v>
      </c>
      <c r="C24" s="366">
        <f t="shared" si="1"/>
        <v>1490</v>
      </c>
      <c r="D24" s="369"/>
      <c r="E24" s="369"/>
      <c r="F24" s="373">
        <v>1280</v>
      </c>
      <c r="G24" s="374"/>
      <c r="H24" s="369">
        <v>60</v>
      </c>
      <c r="I24" s="369"/>
      <c r="J24" s="369">
        <v>150</v>
      </c>
      <c r="K24" s="700"/>
    </row>
    <row r="25" spans="1:11" ht="15.75">
      <c r="A25" s="281">
        <v>19</v>
      </c>
      <c r="B25" s="274" t="s">
        <v>26</v>
      </c>
      <c r="C25" s="366">
        <f t="shared" si="1"/>
        <v>1012</v>
      </c>
      <c r="D25" s="369">
        <v>237</v>
      </c>
      <c r="E25" s="369"/>
      <c r="F25" s="373">
        <v>625</v>
      </c>
      <c r="G25" s="374"/>
      <c r="H25" s="369"/>
      <c r="I25" s="369"/>
      <c r="J25" s="369">
        <v>150</v>
      </c>
      <c r="K25" s="700"/>
    </row>
    <row r="26" spans="1:11" ht="15.75">
      <c r="A26" s="281">
        <v>20</v>
      </c>
      <c r="B26" s="274" t="s">
        <v>28</v>
      </c>
      <c r="C26" s="366">
        <f t="shared" si="1"/>
        <v>650</v>
      </c>
      <c r="D26" s="369"/>
      <c r="E26" s="369"/>
      <c r="F26" s="373">
        <v>500</v>
      </c>
      <c r="G26" s="374"/>
      <c r="H26" s="369"/>
      <c r="I26" s="369"/>
      <c r="J26" s="369">
        <v>150</v>
      </c>
      <c r="K26" s="700"/>
    </row>
    <row r="27" spans="1:11" ht="15.75">
      <c r="A27" s="281">
        <v>21</v>
      </c>
      <c r="B27" s="274" t="s">
        <v>31</v>
      </c>
      <c r="C27" s="366">
        <f t="shared" si="1"/>
        <v>4147</v>
      </c>
      <c r="D27" s="369">
        <v>34</v>
      </c>
      <c r="E27" s="369"/>
      <c r="F27" s="373">
        <v>3588</v>
      </c>
      <c r="G27" s="374"/>
      <c r="H27" s="369">
        <v>300</v>
      </c>
      <c r="I27" s="369"/>
      <c r="J27" s="369">
        <v>225</v>
      </c>
      <c r="K27" s="700"/>
    </row>
    <row r="28" spans="1:11" ht="15.75">
      <c r="A28" s="281">
        <v>22</v>
      </c>
      <c r="B28" s="274" t="s">
        <v>27</v>
      </c>
      <c r="C28" s="366">
        <f t="shared" si="1"/>
        <v>5972</v>
      </c>
      <c r="D28" s="369">
        <v>34</v>
      </c>
      <c r="E28" s="369"/>
      <c r="F28" s="373">
        <v>5713</v>
      </c>
      <c r="G28" s="374"/>
      <c r="H28" s="369"/>
      <c r="I28" s="369"/>
      <c r="J28" s="369">
        <v>225</v>
      </c>
      <c r="K28" s="700"/>
    </row>
    <row r="29" spans="1:11" s="40" customFormat="1" ht="15.75">
      <c r="A29" s="281">
        <v>23</v>
      </c>
      <c r="B29" s="274" t="s">
        <v>40</v>
      </c>
      <c r="C29" s="366">
        <f t="shared" si="1"/>
        <v>5791</v>
      </c>
      <c r="D29" s="369"/>
      <c r="E29" s="369"/>
      <c r="F29" s="373">
        <v>5531</v>
      </c>
      <c r="G29" s="374"/>
      <c r="H29" s="369">
        <v>20</v>
      </c>
      <c r="I29" s="369">
        <v>15</v>
      </c>
      <c r="J29" s="369">
        <v>225</v>
      </c>
      <c r="K29" s="701"/>
    </row>
    <row r="30" spans="1:11" s="40" customFormat="1" ht="15.75">
      <c r="A30" s="281">
        <v>24</v>
      </c>
      <c r="B30" s="274" t="s">
        <v>30</v>
      </c>
      <c r="C30" s="366">
        <f t="shared" si="1"/>
        <v>1840</v>
      </c>
      <c r="D30" s="369"/>
      <c r="E30" s="369"/>
      <c r="F30" s="373">
        <v>1550</v>
      </c>
      <c r="G30" s="374"/>
      <c r="H30" s="369">
        <v>65</v>
      </c>
      <c r="I30" s="369"/>
      <c r="J30" s="369">
        <v>225</v>
      </c>
      <c r="K30" s="701"/>
    </row>
    <row r="31" spans="1:11" s="40" customFormat="1" ht="15.75">
      <c r="A31" s="281">
        <v>25</v>
      </c>
      <c r="B31" s="274" t="s">
        <v>34</v>
      </c>
      <c r="C31" s="366">
        <f t="shared" si="1"/>
        <v>9028</v>
      </c>
      <c r="D31" s="369">
        <v>2015</v>
      </c>
      <c r="E31" s="369"/>
      <c r="F31" s="373">
        <v>873</v>
      </c>
      <c r="G31" s="374"/>
      <c r="H31" s="369">
        <v>5840</v>
      </c>
      <c r="I31" s="369"/>
      <c r="J31" s="369">
        <v>300</v>
      </c>
      <c r="K31" s="701"/>
    </row>
    <row r="32" spans="1:11" s="40" customFormat="1" ht="15.75" hidden="1">
      <c r="A32" s="281">
        <v>24</v>
      </c>
      <c r="B32" s="274" t="s">
        <v>29</v>
      </c>
      <c r="C32" s="366">
        <f t="shared" si="1"/>
        <v>0</v>
      </c>
      <c r="D32" s="369"/>
      <c r="E32" s="369"/>
      <c r="F32" s="373"/>
      <c r="G32" s="374"/>
      <c r="H32" s="369"/>
      <c r="I32" s="369"/>
      <c r="J32" s="369"/>
      <c r="K32" s="701"/>
    </row>
    <row r="33" spans="1:11" s="40" customFormat="1" ht="15.75">
      <c r="A33" s="281">
        <v>26</v>
      </c>
      <c r="B33" s="274" t="s">
        <v>33</v>
      </c>
      <c r="C33" s="366">
        <f t="shared" si="1"/>
        <v>9050</v>
      </c>
      <c r="D33" s="369"/>
      <c r="E33" s="369"/>
      <c r="F33" s="373">
        <v>8750</v>
      </c>
      <c r="G33" s="374"/>
      <c r="H33" s="369"/>
      <c r="I33" s="369"/>
      <c r="J33" s="369">
        <v>300</v>
      </c>
      <c r="K33" s="701"/>
    </row>
    <row r="34" spans="1:11" ht="15.75">
      <c r="A34" s="308">
        <v>27</v>
      </c>
      <c r="B34" s="563" t="s">
        <v>892</v>
      </c>
      <c r="C34" s="367">
        <v>500</v>
      </c>
      <c r="D34" s="329"/>
      <c r="E34" s="329"/>
      <c r="F34" s="375"/>
      <c r="G34" s="330"/>
      <c r="H34" s="329"/>
      <c r="I34" s="329"/>
      <c r="J34" s="329"/>
      <c r="K34" s="702">
        <v>500</v>
      </c>
    </row>
  </sheetData>
  <mergeCells count="3">
    <mergeCell ref="A1:J1"/>
    <mergeCell ref="A2:J2"/>
    <mergeCell ref="J3:K3"/>
  </mergeCells>
  <pageMargins left="0.51181102362204722" right="0.43307086614173229" top="0.78740157480314965" bottom="0.19685039370078741" header="0.31496062992125984" footer="0.15748031496062992"/>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5"/>
  <sheetViews>
    <sheetView workbookViewId="0">
      <pane xSplit="2" ySplit="6" topLeftCell="C7" activePane="bottomRight" state="frozen"/>
      <selection activeCell="B22" sqref="B22"/>
      <selection pane="topRight" activeCell="B22" sqref="B22"/>
      <selection pane="bottomLeft" activeCell="B22" sqref="B22"/>
      <selection pane="bottomRight" activeCell="N22" sqref="N22"/>
    </sheetView>
  </sheetViews>
  <sheetFormatPr defaultRowHeight="15.75"/>
  <cols>
    <col min="1" max="1" width="5.375" style="415" customWidth="1"/>
    <col min="2" max="2" width="31.625" style="415" customWidth="1"/>
    <col min="3" max="3" width="13.625" style="415" customWidth="1"/>
    <col min="4" max="5" width="11.125" style="415" customWidth="1"/>
    <col min="6" max="6" width="26.375" style="415" customWidth="1"/>
    <col min="7" max="16384" width="9" style="415"/>
  </cols>
  <sheetData>
    <row r="1" spans="1:10" ht="44.25" customHeight="1">
      <c r="A1" s="1042" t="s">
        <v>1748</v>
      </c>
      <c r="B1" s="1042"/>
      <c r="C1" s="1042"/>
      <c r="D1" s="1042"/>
      <c r="E1" s="1042"/>
      <c r="F1" s="1042"/>
    </row>
    <row r="2" spans="1:10" ht="19.5" customHeight="1">
      <c r="A2" s="1049" t="str">
        <f>'3. CS PTNN'!A2:J2</f>
        <v>(Kèm theo Quyết định số       4848     /QĐ-UBND ngày     19     /    12     /2023 của UBND tỉnh)</v>
      </c>
      <c r="B2" s="1049"/>
      <c r="C2" s="1049"/>
      <c r="D2" s="1049"/>
      <c r="E2" s="1049"/>
      <c r="F2" s="1049"/>
    </row>
    <row r="3" spans="1:10">
      <c r="E3" s="1043" t="s">
        <v>0</v>
      </c>
      <c r="F3" s="1043"/>
    </row>
    <row r="4" spans="1:10">
      <c r="A4" s="1044" t="s">
        <v>54</v>
      </c>
      <c r="B4" s="1044" t="s">
        <v>1</v>
      </c>
      <c r="C4" s="1046" t="s">
        <v>351</v>
      </c>
      <c r="D4" s="1046" t="s">
        <v>349</v>
      </c>
      <c r="E4" s="1047" t="s">
        <v>432</v>
      </c>
      <c r="F4" s="1048" t="s">
        <v>2</v>
      </c>
    </row>
    <row r="5" spans="1:10" ht="37.5" customHeight="1">
      <c r="A5" s="1045"/>
      <c r="B5" s="1045"/>
      <c r="C5" s="1046"/>
      <c r="D5" s="1046"/>
      <c r="E5" s="1047"/>
      <c r="F5" s="1048"/>
    </row>
    <row r="6" spans="1:10" s="899" customFormat="1" ht="12.75">
      <c r="A6" s="896" t="s">
        <v>35</v>
      </c>
      <c r="B6" s="896" t="s">
        <v>41</v>
      </c>
      <c r="C6" s="897">
        <v>1</v>
      </c>
      <c r="D6" s="897">
        <v>2</v>
      </c>
      <c r="E6" s="897">
        <v>3</v>
      </c>
      <c r="F6" s="898">
        <v>4</v>
      </c>
    </row>
    <row r="7" spans="1:10" s="416" customFormat="1">
      <c r="A7" s="1041" t="s">
        <v>1739</v>
      </c>
      <c r="B7" s="1041"/>
      <c r="C7" s="618"/>
      <c r="D7" s="618"/>
      <c r="E7" s="618">
        <f>E8+E55</f>
        <v>175000</v>
      </c>
      <c r="F7" s="619"/>
      <c r="J7" s="417"/>
    </row>
    <row r="8" spans="1:10" ht="63">
      <c r="A8" s="470" t="s">
        <v>4</v>
      </c>
      <c r="B8" s="620" t="s">
        <v>711</v>
      </c>
      <c r="C8" s="615">
        <f t="shared" ref="C8:D8" si="0">C9+C16+C20+C26+C32+C35+C38+C41+C44+C47+C50</f>
        <v>175000</v>
      </c>
      <c r="D8" s="615">
        <f t="shared" si="0"/>
        <v>8400</v>
      </c>
      <c r="E8" s="615">
        <f>E9+E16+E20+E26+E32+E35+E38+E41+E44+E47+E50</f>
        <v>114100</v>
      </c>
      <c r="F8" s="621" t="s">
        <v>417</v>
      </c>
    </row>
    <row r="9" spans="1:10">
      <c r="A9" s="610">
        <v>1</v>
      </c>
      <c r="B9" s="611" t="s">
        <v>24</v>
      </c>
      <c r="C9" s="616">
        <f t="shared" ref="C9:D9" si="1">SUM(C10:C15)</f>
        <v>30000</v>
      </c>
      <c r="D9" s="616">
        <f t="shared" si="1"/>
        <v>1440</v>
      </c>
      <c r="E9" s="616">
        <f>SUM(E10:E15)</f>
        <v>19560</v>
      </c>
      <c r="F9" s="470"/>
    </row>
    <row r="10" spans="1:10">
      <c r="A10" s="612"/>
      <c r="B10" s="240" t="s">
        <v>712</v>
      </c>
      <c r="C10" s="273">
        <v>5000</v>
      </c>
      <c r="D10" s="273">
        <v>240</v>
      </c>
      <c r="E10" s="273">
        <f>C10*70%-D10</f>
        <v>3260</v>
      </c>
      <c r="F10" s="470"/>
    </row>
    <row r="11" spans="1:10">
      <c r="A11" s="612"/>
      <c r="B11" s="240" t="s">
        <v>713</v>
      </c>
      <c r="C11" s="273">
        <v>5000</v>
      </c>
      <c r="D11" s="273">
        <v>240</v>
      </c>
      <c r="E11" s="273">
        <f t="shared" ref="E11:E15" si="2">C11*70%-D11</f>
        <v>3260</v>
      </c>
      <c r="F11" s="470"/>
    </row>
    <row r="12" spans="1:10">
      <c r="A12" s="612"/>
      <c r="B12" s="240" t="s">
        <v>714</v>
      </c>
      <c r="C12" s="273">
        <v>5000</v>
      </c>
      <c r="D12" s="273">
        <v>240</v>
      </c>
      <c r="E12" s="273">
        <f t="shared" si="2"/>
        <v>3260</v>
      </c>
      <c r="F12" s="470"/>
    </row>
    <row r="13" spans="1:10">
      <c r="A13" s="612"/>
      <c r="B13" s="240" t="s">
        <v>715</v>
      </c>
      <c r="C13" s="273">
        <v>5000</v>
      </c>
      <c r="D13" s="273">
        <v>240</v>
      </c>
      <c r="E13" s="273">
        <f t="shared" si="2"/>
        <v>3260</v>
      </c>
      <c r="F13" s="470"/>
    </row>
    <row r="14" spans="1:10">
      <c r="A14" s="612"/>
      <c r="B14" s="240" t="s">
        <v>716</v>
      </c>
      <c r="C14" s="273">
        <v>5000</v>
      </c>
      <c r="D14" s="273">
        <v>240</v>
      </c>
      <c r="E14" s="273">
        <f t="shared" si="2"/>
        <v>3260</v>
      </c>
      <c r="F14" s="470"/>
    </row>
    <row r="15" spans="1:10">
      <c r="A15" s="613"/>
      <c r="B15" s="614" t="s">
        <v>717</v>
      </c>
      <c r="C15" s="273">
        <v>5000</v>
      </c>
      <c r="D15" s="273">
        <v>240</v>
      </c>
      <c r="E15" s="273">
        <f t="shared" si="2"/>
        <v>3260</v>
      </c>
      <c r="F15" s="470"/>
    </row>
    <row r="16" spans="1:10" ht="18" customHeight="1">
      <c r="A16" s="610">
        <v>2</v>
      </c>
      <c r="B16" s="611" t="s">
        <v>28</v>
      </c>
      <c r="C16" s="616">
        <f>SUM(C17:C19)</f>
        <v>15000</v>
      </c>
      <c r="D16" s="616">
        <f>SUM(D17:D19)</f>
        <v>720</v>
      </c>
      <c r="E16" s="616">
        <f>SUM(E17:E19)</f>
        <v>9780</v>
      </c>
      <c r="F16" s="470"/>
    </row>
    <row r="17" spans="1:6">
      <c r="A17" s="612"/>
      <c r="B17" s="240" t="s">
        <v>718</v>
      </c>
      <c r="C17" s="273">
        <v>5000</v>
      </c>
      <c r="D17" s="617">
        <v>240</v>
      </c>
      <c r="E17" s="273">
        <f>C17*70%-D17</f>
        <v>3260</v>
      </c>
      <c r="F17" s="470"/>
    </row>
    <row r="18" spans="1:6">
      <c r="A18" s="612"/>
      <c r="B18" s="240" t="s">
        <v>719</v>
      </c>
      <c r="C18" s="273">
        <v>5000</v>
      </c>
      <c r="D18" s="617">
        <v>240</v>
      </c>
      <c r="E18" s="273">
        <f t="shared" ref="E18:E19" si="3">C18*70%-D18</f>
        <v>3260</v>
      </c>
      <c r="F18" s="470"/>
    </row>
    <row r="19" spans="1:6">
      <c r="A19" s="612"/>
      <c r="B19" s="240" t="s">
        <v>720</v>
      </c>
      <c r="C19" s="273">
        <v>5000</v>
      </c>
      <c r="D19" s="617">
        <v>240</v>
      </c>
      <c r="E19" s="273">
        <f t="shared" si="3"/>
        <v>3260</v>
      </c>
      <c r="F19" s="470"/>
    </row>
    <row r="20" spans="1:6">
      <c r="A20" s="610">
        <v>3</v>
      </c>
      <c r="B20" s="611" t="s">
        <v>25</v>
      </c>
      <c r="C20" s="616">
        <f>SUM(C21:C25)</f>
        <v>25000</v>
      </c>
      <c r="D20" s="616">
        <f>SUM(D21:D25)</f>
        <v>1200</v>
      </c>
      <c r="E20" s="615">
        <f>SUM(E21:E25)</f>
        <v>16300</v>
      </c>
      <c r="F20" s="470"/>
    </row>
    <row r="21" spans="1:6">
      <c r="A21" s="612"/>
      <c r="B21" s="240" t="s">
        <v>721</v>
      </c>
      <c r="C21" s="273">
        <v>5000</v>
      </c>
      <c r="D21" s="617">
        <v>240</v>
      </c>
      <c r="E21" s="273">
        <f>C21*70%-D21</f>
        <v>3260</v>
      </c>
      <c r="F21" s="470"/>
    </row>
    <row r="22" spans="1:6">
      <c r="A22" s="612"/>
      <c r="B22" s="240" t="s">
        <v>722</v>
      </c>
      <c r="C22" s="273">
        <v>5000</v>
      </c>
      <c r="D22" s="617">
        <v>240</v>
      </c>
      <c r="E22" s="273">
        <f t="shared" ref="E22:E25" si="4">C22*70%-D22</f>
        <v>3260</v>
      </c>
      <c r="F22" s="470"/>
    </row>
    <row r="23" spans="1:6">
      <c r="A23" s="612"/>
      <c r="B23" s="240" t="s">
        <v>723</v>
      </c>
      <c r="C23" s="273">
        <v>5000</v>
      </c>
      <c r="D23" s="617">
        <v>240</v>
      </c>
      <c r="E23" s="273">
        <f t="shared" si="4"/>
        <v>3260</v>
      </c>
      <c r="F23" s="470"/>
    </row>
    <row r="24" spans="1:6">
      <c r="A24" s="612"/>
      <c r="B24" s="240" t="s">
        <v>724</v>
      </c>
      <c r="C24" s="273">
        <v>5000</v>
      </c>
      <c r="D24" s="617">
        <v>240</v>
      </c>
      <c r="E24" s="273">
        <f>C24*70%-D24</f>
        <v>3260</v>
      </c>
      <c r="F24" s="470"/>
    </row>
    <row r="25" spans="1:6">
      <c r="A25" s="612"/>
      <c r="B25" s="240" t="s">
        <v>725</v>
      </c>
      <c r="C25" s="273">
        <v>5000</v>
      </c>
      <c r="D25" s="617">
        <v>240</v>
      </c>
      <c r="E25" s="273">
        <f t="shared" si="4"/>
        <v>3260</v>
      </c>
      <c r="F25" s="470"/>
    </row>
    <row r="26" spans="1:6">
      <c r="A26" s="610">
        <v>4</v>
      </c>
      <c r="B26" s="611" t="s">
        <v>26</v>
      </c>
      <c r="C26" s="616">
        <f>SUM(C27:C31)</f>
        <v>25000</v>
      </c>
      <c r="D26" s="616">
        <f>SUM(D27:D31)</f>
        <v>1200</v>
      </c>
      <c r="E26" s="615">
        <f>SUM(E27:E31)</f>
        <v>16300</v>
      </c>
      <c r="F26" s="470"/>
    </row>
    <row r="27" spans="1:6">
      <c r="A27" s="2"/>
      <c r="B27" s="365" t="s">
        <v>726</v>
      </c>
      <c r="C27" s="273">
        <v>5000</v>
      </c>
      <c r="D27" s="617">
        <v>240</v>
      </c>
      <c r="E27" s="273">
        <f>C27*70%-D27</f>
        <v>3260</v>
      </c>
      <c r="F27" s="470"/>
    </row>
    <row r="28" spans="1:6">
      <c r="A28" s="2"/>
      <c r="B28" s="365" t="s">
        <v>727</v>
      </c>
      <c r="C28" s="273">
        <v>5000</v>
      </c>
      <c r="D28" s="617">
        <v>240</v>
      </c>
      <c r="E28" s="273">
        <f t="shared" ref="E28:E31" si="5">C28*70%-D28</f>
        <v>3260</v>
      </c>
      <c r="F28" s="470"/>
    </row>
    <row r="29" spans="1:6">
      <c r="A29" s="2"/>
      <c r="B29" s="365" t="s">
        <v>728</v>
      </c>
      <c r="C29" s="273">
        <v>5000</v>
      </c>
      <c r="D29" s="617">
        <v>240</v>
      </c>
      <c r="E29" s="273">
        <f t="shared" si="5"/>
        <v>3260</v>
      </c>
      <c r="F29" s="470"/>
    </row>
    <row r="30" spans="1:6">
      <c r="A30" s="2"/>
      <c r="B30" s="365" t="s">
        <v>729</v>
      </c>
      <c r="C30" s="273">
        <v>5000</v>
      </c>
      <c r="D30" s="617">
        <v>240</v>
      </c>
      <c r="E30" s="273">
        <f t="shared" si="5"/>
        <v>3260</v>
      </c>
      <c r="F30" s="470"/>
    </row>
    <row r="31" spans="1:6">
      <c r="A31" s="2"/>
      <c r="B31" s="365" t="s">
        <v>730</v>
      </c>
      <c r="C31" s="273">
        <v>5000</v>
      </c>
      <c r="D31" s="617">
        <v>240</v>
      </c>
      <c r="E31" s="273">
        <f t="shared" si="5"/>
        <v>3260</v>
      </c>
      <c r="F31" s="470"/>
    </row>
    <row r="32" spans="1:6">
      <c r="A32" s="610">
        <v>5</v>
      </c>
      <c r="B32" s="611" t="s">
        <v>30</v>
      </c>
      <c r="C32" s="616">
        <f>SUM(C33:C34)</f>
        <v>10000</v>
      </c>
      <c r="D32" s="616">
        <f>SUM(D33:D34)</f>
        <v>480</v>
      </c>
      <c r="E32" s="616">
        <f>SUM(E33:E34)</f>
        <v>6520</v>
      </c>
      <c r="F32" s="470"/>
    </row>
    <row r="33" spans="1:6">
      <c r="A33" s="2"/>
      <c r="B33" s="365" t="s">
        <v>731</v>
      </c>
      <c r="C33" s="273">
        <v>5000</v>
      </c>
      <c r="D33" s="617">
        <v>240</v>
      </c>
      <c r="E33" s="273">
        <f>C33*70%-D33</f>
        <v>3260</v>
      </c>
      <c r="F33" s="470"/>
    </row>
    <row r="34" spans="1:6">
      <c r="A34" s="2"/>
      <c r="B34" s="365" t="s">
        <v>732</v>
      </c>
      <c r="C34" s="273">
        <v>5000</v>
      </c>
      <c r="D34" s="617">
        <v>240</v>
      </c>
      <c r="E34" s="273">
        <f>C34*70%-D34</f>
        <v>3260</v>
      </c>
      <c r="F34" s="470"/>
    </row>
    <row r="35" spans="1:6">
      <c r="A35" s="610">
        <v>6</v>
      </c>
      <c r="B35" s="611" t="s">
        <v>40</v>
      </c>
      <c r="C35" s="616">
        <f>SUM(C36:C37)</f>
        <v>10000</v>
      </c>
      <c r="D35" s="616">
        <f>SUM(D36:D37)</f>
        <v>480</v>
      </c>
      <c r="E35" s="616">
        <f>SUM(E36:E37)</f>
        <v>6520</v>
      </c>
      <c r="F35" s="470"/>
    </row>
    <row r="36" spans="1:6">
      <c r="A36" s="2"/>
      <c r="B36" s="365" t="s">
        <v>733</v>
      </c>
      <c r="C36" s="273">
        <v>5000</v>
      </c>
      <c r="D36" s="617">
        <v>240</v>
      </c>
      <c r="E36" s="273">
        <f>C36*70%-D36</f>
        <v>3260</v>
      </c>
      <c r="F36" s="470"/>
    </row>
    <row r="37" spans="1:6">
      <c r="A37" s="2"/>
      <c r="B37" s="365" t="s">
        <v>734</v>
      </c>
      <c r="C37" s="273">
        <v>5000</v>
      </c>
      <c r="D37" s="617">
        <v>240</v>
      </c>
      <c r="E37" s="273">
        <f>C37*70%-D37</f>
        <v>3260</v>
      </c>
      <c r="F37" s="470"/>
    </row>
    <row r="38" spans="1:6">
      <c r="A38" s="610">
        <v>7</v>
      </c>
      <c r="B38" s="611" t="s">
        <v>33</v>
      </c>
      <c r="C38" s="616">
        <f>SUM(C39:C40)</f>
        <v>10000</v>
      </c>
      <c r="D38" s="616">
        <f>SUM(D39:D40)</f>
        <v>480</v>
      </c>
      <c r="E38" s="616">
        <f>SUM(E39:E40)</f>
        <v>6520</v>
      </c>
      <c r="F38" s="470"/>
    </row>
    <row r="39" spans="1:6">
      <c r="A39" s="2"/>
      <c r="B39" s="365" t="s">
        <v>735</v>
      </c>
      <c r="C39" s="273">
        <v>5000</v>
      </c>
      <c r="D39" s="617">
        <v>240</v>
      </c>
      <c r="E39" s="273">
        <f>C39*70%-D39</f>
        <v>3260</v>
      </c>
      <c r="F39" s="470"/>
    </row>
    <row r="40" spans="1:6">
      <c r="A40" s="2"/>
      <c r="B40" s="365" t="s">
        <v>736</v>
      </c>
      <c r="C40" s="273">
        <v>5000</v>
      </c>
      <c r="D40" s="617">
        <v>240</v>
      </c>
      <c r="E40" s="273">
        <f>C40*70%-D40</f>
        <v>3260</v>
      </c>
      <c r="F40" s="470"/>
    </row>
    <row r="41" spans="1:6">
      <c r="A41" s="610">
        <v>8</v>
      </c>
      <c r="B41" s="611" t="s">
        <v>34</v>
      </c>
      <c r="C41" s="616">
        <f>SUM(C42:C43)</f>
        <v>10000</v>
      </c>
      <c r="D41" s="616">
        <f>SUM(D42:D43)</f>
        <v>480</v>
      </c>
      <c r="E41" s="616">
        <f>SUM(E42:E43)</f>
        <v>6520</v>
      </c>
      <c r="F41" s="470"/>
    </row>
    <row r="42" spans="1:6">
      <c r="A42" s="2"/>
      <c r="B42" s="365" t="s">
        <v>737</v>
      </c>
      <c r="C42" s="273">
        <v>5000</v>
      </c>
      <c r="D42" s="617">
        <v>240</v>
      </c>
      <c r="E42" s="273">
        <f>C42*70%-D42</f>
        <v>3260</v>
      </c>
      <c r="F42" s="470"/>
    </row>
    <row r="43" spans="1:6">
      <c r="A43" s="2"/>
      <c r="B43" s="365" t="s">
        <v>738</v>
      </c>
      <c r="C43" s="273">
        <v>5000</v>
      </c>
      <c r="D43" s="617">
        <v>240</v>
      </c>
      <c r="E43" s="273">
        <f>C43*70%-D43</f>
        <v>3260</v>
      </c>
      <c r="F43" s="470"/>
    </row>
    <row r="44" spans="1:6">
      <c r="A44" s="610">
        <v>9</v>
      </c>
      <c r="B44" s="611" t="s">
        <v>31</v>
      </c>
      <c r="C44" s="616">
        <f>SUM(C45:C46)</f>
        <v>10000</v>
      </c>
      <c r="D44" s="616">
        <f>SUM(D45:D46)</f>
        <v>480</v>
      </c>
      <c r="E44" s="616">
        <f>SUM(E45:E46)</f>
        <v>6520</v>
      </c>
      <c r="F44" s="470"/>
    </row>
    <row r="45" spans="1:6">
      <c r="A45" s="2"/>
      <c r="B45" s="365" t="s">
        <v>739</v>
      </c>
      <c r="C45" s="273">
        <v>5000</v>
      </c>
      <c r="D45" s="617">
        <v>240</v>
      </c>
      <c r="E45" s="273">
        <f>C45*70%-D45</f>
        <v>3260</v>
      </c>
      <c r="F45" s="470"/>
    </row>
    <row r="46" spans="1:6">
      <c r="A46" s="2"/>
      <c r="B46" s="365" t="s">
        <v>740</v>
      </c>
      <c r="C46" s="273">
        <v>5000</v>
      </c>
      <c r="D46" s="617">
        <v>240</v>
      </c>
      <c r="E46" s="273">
        <f>C46*70%-D46</f>
        <v>3260</v>
      </c>
      <c r="F46" s="470"/>
    </row>
    <row r="47" spans="1:6">
      <c r="A47" s="610">
        <v>10</v>
      </c>
      <c r="B47" s="611" t="s">
        <v>27</v>
      </c>
      <c r="C47" s="616">
        <f>SUM(C48:C49)</f>
        <v>10000</v>
      </c>
      <c r="D47" s="616">
        <f>SUM(D48:D49)</f>
        <v>480</v>
      </c>
      <c r="E47" s="616">
        <f>SUM(E48:E49)</f>
        <v>6520</v>
      </c>
      <c r="F47" s="470"/>
    </row>
    <row r="48" spans="1:6">
      <c r="A48" s="2"/>
      <c r="B48" s="365" t="s">
        <v>741</v>
      </c>
      <c r="C48" s="273">
        <v>5000</v>
      </c>
      <c r="D48" s="617">
        <v>240</v>
      </c>
      <c r="E48" s="273">
        <f>C48*70%-D48</f>
        <v>3260</v>
      </c>
      <c r="F48" s="470"/>
    </row>
    <row r="49" spans="1:6">
      <c r="A49" s="2"/>
      <c r="B49" s="365" t="s">
        <v>742</v>
      </c>
      <c r="C49" s="273">
        <v>5000</v>
      </c>
      <c r="D49" s="617">
        <v>240</v>
      </c>
      <c r="E49" s="273">
        <f>C49*70%-D49</f>
        <v>3260</v>
      </c>
      <c r="F49" s="470"/>
    </row>
    <row r="50" spans="1:6">
      <c r="A50" s="610">
        <v>11</v>
      </c>
      <c r="B50" s="611" t="s">
        <v>29</v>
      </c>
      <c r="C50" s="616">
        <f>SUM(C51:C54)</f>
        <v>20000</v>
      </c>
      <c r="D50" s="616">
        <f>SUM(D51:D54)</f>
        <v>960</v>
      </c>
      <c r="E50" s="616">
        <f>SUM(E51:E54)</f>
        <v>13040</v>
      </c>
      <c r="F50" s="470"/>
    </row>
    <row r="51" spans="1:6">
      <c r="A51" s="2"/>
      <c r="B51" s="365" t="s">
        <v>743</v>
      </c>
      <c r="C51" s="273">
        <v>5000</v>
      </c>
      <c r="D51" s="617">
        <v>240</v>
      </c>
      <c r="E51" s="273">
        <f>C51*70%-D51</f>
        <v>3260</v>
      </c>
      <c r="F51" s="470"/>
    </row>
    <row r="52" spans="1:6">
      <c r="A52" s="2"/>
      <c r="B52" s="365" t="s">
        <v>744</v>
      </c>
      <c r="C52" s="273">
        <v>5000</v>
      </c>
      <c r="D52" s="617">
        <v>240</v>
      </c>
      <c r="E52" s="273">
        <f>C52*70%-D52</f>
        <v>3260</v>
      </c>
      <c r="F52" s="470"/>
    </row>
    <row r="53" spans="1:6">
      <c r="A53" s="2"/>
      <c r="B53" s="365" t="s">
        <v>745</v>
      </c>
      <c r="C53" s="273">
        <v>5000</v>
      </c>
      <c r="D53" s="617">
        <v>240</v>
      </c>
      <c r="E53" s="273">
        <f>C53*70%-D53</f>
        <v>3260</v>
      </c>
      <c r="F53" s="470"/>
    </row>
    <row r="54" spans="1:6" ht="18" customHeight="1">
      <c r="A54" s="2"/>
      <c r="B54" s="365" t="s">
        <v>746</v>
      </c>
      <c r="C54" s="273">
        <v>5000</v>
      </c>
      <c r="D54" s="617">
        <v>240</v>
      </c>
      <c r="E54" s="273">
        <f>C54*70%-D54</f>
        <v>3260</v>
      </c>
      <c r="F54" s="470"/>
    </row>
    <row r="55" spans="1:6" ht="76.5" customHeight="1">
      <c r="A55" s="471" t="s">
        <v>8</v>
      </c>
      <c r="B55" s="472" t="s">
        <v>350</v>
      </c>
      <c r="C55" s="473"/>
      <c r="D55" s="473"/>
      <c r="E55" s="474">
        <v>60900</v>
      </c>
      <c r="F55" s="475" t="s">
        <v>352</v>
      </c>
    </row>
  </sheetData>
  <mergeCells count="10">
    <mergeCell ref="A7:B7"/>
    <mergeCell ref="A1:F1"/>
    <mergeCell ref="E3:F3"/>
    <mergeCell ref="A4:A5"/>
    <mergeCell ref="B4:B5"/>
    <mergeCell ref="C4:C5"/>
    <mergeCell ref="D4:D5"/>
    <mergeCell ref="E4:E5"/>
    <mergeCell ref="F4:F5"/>
    <mergeCell ref="A2:F2"/>
  </mergeCells>
  <pageMargins left="0.78740157480314965" right="0.35433070866141736" top="0.70866141732283472" bottom="0.27559055118110237" header="0.31496062992125984" footer="0.15748031496062992"/>
  <pageSetup paperSize="9" scale="86" fitToHeight="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0813"/>
  <sheetViews>
    <sheetView zoomScale="90" zoomScaleNormal="90" workbookViewId="0">
      <pane ySplit="5" topLeftCell="A63" activePane="bottomLeft" state="frozen"/>
      <selection activeCell="B22" sqref="B22"/>
      <selection pane="bottomLeft" activeCell="O15" sqref="O15"/>
    </sheetView>
  </sheetViews>
  <sheetFormatPr defaultColWidth="8.25" defaultRowHeight="15"/>
  <cols>
    <col min="1" max="1" width="4.5" style="63" customWidth="1"/>
    <col min="2" max="2" width="31" style="212" customWidth="1"/>
    <col min="3" max="3" width="13.25" style="63" customWidth="1"/>
    <col min="4" max="4" width="16.125" style="400" customWidth="1"/>
    <col min="5" max="5" width="11.25" style="135" customWidth="1"/>
    <col min="6" max="6" width="10.25" style="136" customWidth="1"/>
    <col min="7" max="7" width="8.625" style="136" customWidth="1"/>
    <col min="8" max="8" width="10.375" style="135" customWidth="1"/>
    <col min="9" max="9" width="9.375" style="135" customWidth="1"/>
    <col min="10" max="10" width="23.625" style="222" customWidth="1"/>
    <col min="11" max="11" width="9.625" style="223" customWidth="1"/>
    <col min="12" max="12" width="15.875" style="212" customWidth="1"/>
    <col min="13" max="13" width="11" style="211" customWidth="1"/>
    <col min="14" max="14" width="11.5" style="212" customWidth="1"/>
    <col min="15" max="243" width="8.25" style="212"/>
    <col min="244" max="244" width="4.25" style="212" customWidth="1"/>
    <col min="245" max="245" width="28.75" style="212" customWidth="1"/>
    <col min="246" max="246" width="14.25" style="212" customWidth="1"/>
    <col min="247" max="247" width="0" style="212" hidden="1" customWidth="1"/>
    <col min="248" max="248" width="17.375" style="212" customWidth="1"/>
    <col min="249" max="252" width="0" style="212" hidden="1" customWidth="1"/>
    <col min="253" max="253" width="11.25" style="212" customWidth="1"/>
    <col min="254" max="254" width="10.25" style="212" customWidth="1"/>
    <col min="255" max="255" width="10" style="212" customWidth="1"/>
    <col min="256" max="262" width="0" style="212" hidden="1" customWidth="1"/>
    <col min="263" max="263" width="10.375" style="212" customWidth="1"/>
    <col min="264" max="264" width="9.375" style="212" customWidth="1"/>
    <col min="265" max="265" width="0" style="212" hidden="1" customWidth="1"/>
    <col min="266" max="266" width="14.375" style="212" customWidth="1"/>
    <col min="267" max="267" width="9.625" style="212" customWidth="1"/>
    <col min="268" max="268" width="15.875" style="212" customWidth="1"/>
    <col min="269" max="269" width="11" style="212" customWidth="1"/>
    <col min="270" max="270" width="11.5" style="212" customWidth="1"/>
    <col min="271" max="499" width="8.25" style="212"/>
    <col min="500" max="500" width="4.25" style="212" customWidth="1"/>
    <col min="501" max="501" width="28.75" style="212" customWidth="1"/>
    <col min="502" max="502" width="14.25" style="212" customWidth="1"/>
    <col min="503" max="503" width="0" style="212" hidden="1" customWidth="1"/>
    <col min="504" max="504" width="17.375" style="212" customWidth="1"/>
    <col min="505" max="508" width="0" style="212" hidden="1" customWidth="1"/>
    <col min="509" max="509" width="11.25" style="212" customWidth="1"/>
    <col min="510" max="510" width="10.25" style="212" customWidth="1"/>
    <col min="511" max="511" width="10" style="212" customWidth="1"/>
    <col min="512" max="518" width="0" style="212" hidden="1" customWidth="1"/>
    <col min="519" max="519" width="10.375" style="212" customWidth="1"/>
    <col min="520" max="520" width="9.375" style="212" customWidth="1"/>
    <col min="521" max="521" width="0" style="212" hidden="1" customWidth="1"/>
    <col min="522" max="522" width="14.375" style="212" customWidth="1"/>
    <col min="523" max="523" width="9.625" style="212" customWidth="1"/>
    <col min="524" max="524" width="15.875" style="212" customWidth="1"/>
    <col min="525" max="525" width="11" style="212" customWidth="1"/>
    <col min="526" max="526" width="11.5" style="212" customWidth="1"/>
    <col min="527" max="755" width="8.25" style="212"/>
    <col min="756" max="756" width="4.25" style="212" customWidth="1"/>
    <col min="757" max="757" width="28.75" style="212" customWidth="1"/>
    <col min="758" max="758" width="14.25" style="212" customWidth="1"/>
    <col min="759" max="759" width="0" style="212" hidden="1" customWidth="1"/>
    <col min="760" max="760" width="17.375" style="212" customWidth="1"/>
    <col min="761" max="764" width="0" style="212" hidden="1" customWidth="1"/>
    <col min="765" max="765" width="11.25" style="212" customWidth="1"/>
    <col min="766" max="766" width="10.25" style="212" customWidth="1"/>
    <col min="767" max="767" width="10" style="212" customWidth="1"/>
    <col min="768" max="774" width="0" style="212" hidden="1" customWidth="1"/>
    <col min="775" max="775" width="10.375" style="212" customWidth="1"/>
    <col min="776" max="776" width="9.375" style="212" customWidth="1"/>
    <col min="777" max="777" width="0" style="212" hidden="1" customWidth="1"/>
    <col min="778" max="778" width="14.375" style="212" customWidth="1"/>
    <col min="779" max="779" width="9.625" style="212" customWidth="1"/>
    <col min="780" max="780" width="15.875" style="212" customWidth="1"/>
    <col min="781" max="781" width="11" style="212" customWidth="1"/>
    <col min="782" max="782" width="11.5" style="212" customWidth="1"/>
    <col min="783" max="1011" width="8.25" style="212"/>
    <col min="1012" max="1012" width="4.25" style="212" customWidth="1"/>
    <col min="1013" max="1013" width="28.75" style="212" customWidth="1"/>
    <col min="1014" max="1014" width="14.25" style="212" customWidth="1"/>
    <col min="1015" max="1015" width="0" style="212" hidden="1" customWidth="1"/>
    <col min="1016" max="1016" width="17.375" style="212" customWidth="1"/>
    <col min="1017" max="1020" width="0" style="212" hidden="1" customWidth="1"/>
    <col min="1021" max="1021" width="11.25" style="212" customWidth="1"/>
    <col min="1022" max="1022" width="10.25" style="212" customWidth="1"/>
    <col min="1023" max="1023" width="10" style="212" customWidth="1"/>
    <col min="1024" max="1030" width="0" style="212" hidden="1" customWidth="1"/>
    <col min="1031" max="1031" width="10.375" style="212" customWidth="1"/>
    <col min="1032" max="1032" width="9.375" style="212" customWidth="1"/>
    <col min="1033" max="1033" width="0" style="212" hidden="1" customWidth="1"/>
    <col min="1034" max="1034" width="14.375" style="212" customWidth="1"/>
    <col min="1035" max="1035" width="9.625" style="212" customWidth="1"/>
    <col min="1036" max="1036" width="15.875" style="212" customWidth="1"/>
    <col min="1037" max="1037" width="11" style="212" customWidth="1"/>
    <col min="1038" max="1038" width="11.5" style="212" customWidth="1"/>
    <col min="1039" max="1267" width="8.25" style="212"/>
    <col min="1268" max="1268" width="4.25" style="212" customWidth="1"/>
    <col min="1269" max="1269" width="28.75" style="212" customWidth="1"/>
    <col min="1270" max="1270" width="14.25" style="212" customWidth="1"/>
    <col min="1271" max="1271" width="0" style="212" hidden="1" customWidth="1"/>
    <col min="1272" max="1272" width="17.375" style="212" customWidth="1"/>
    <col min="1273" max="1276" width="0" style="212" hidden="1" customWidth="1"/>
    <col min="1277" max="1277" width="11.25" style="212" customWidth="1"/>
    <col min="1278" max="1278" width="10.25" style="212" customWidth="1"/>
    <col min="1279" max="1279" width="10" style="212" customWidth="1"/>
    <col min="1280" max="1286" width="0" style="212" hidden="1" customWidth="1"/>
    <col min="1287" max="1287" width="10.375" style="212" customWidth="1"/>
    <col min="1288" max="1288" width="9.375" style="212" customWidth="1"/>
    <col min="1289" max="1289" width="0" style="212" hidden="1" customWidth="1"/>
    <col min="1290" max="1290" width="14.375" style="212" customWidth="1"/>
    <col min="1291" max="1291" width="9.625" style="212" customWidth="1"/>
    <col min="1292" max="1292" width="15.875" style="212" customWidth="1"/>
    <col min="1293" max="1293" width="11" style="212" customWidth="1"/>
    <col min="1294" max="1294" width="11.5" style="212" customWidth="1"/>
    <col min="1295" max="1523" width="8.25" style="212"/>
    <col min="1524" max="1524" width="4.25" style="212" customWidth="1"/>
    <col min="1525" max="1525" width="28.75" style="212" customWidth="1"/>
    <col min="1526" max="1526" width="14.25" style="212" customWidth="1"/>
    <col min="1527" max="1527" width="0" style="212" hidden="1" customWidth="1"/>
    <col min="1528" max="1528" width="17.375" style="212" customWidth="1"/>
    <col min="1529" max="1532" width="0" style="212" hidden="1" customWidth="1"/>
    <col min="1533" max="1533" width="11.25" style="212" customWidth="1"/>
    <col min="1534" max="1534" width="10.25" style="212" customWidth="1"/>
    <col min="1535" max="1535" width="10" style="212" customWidth="1"/>
    <col min="1536" max="1542" width="0" style="212" hidden="1" customWidth="1"/>
    <col min="1543" max="1543" width="10.375" style="212" customWidth="1"/>
    <col min="1544" max="1544" width="9.375" style="212" customWidth="1"/>
    <col min="1545" max="1545" width="0" style="212" hidden="1" customWidth="1"/>
    <col min="1546" max="1546" width="14.375" style="212" customWidth="1"/>
    <col min="1547" max="1547" width="9.625" style="212" customWidth="1"/>
    <col min="1548" max="1548" width="15.875" style="212" customWidth="1"/>
    <col min="1549" max="1549" width="11" style="212" customWidth="1"/>
    <col min="1550" max="1550" width="11.5" style="212" customWidth="1"/>
    <col min="1551" max="1779" width="8.25" style="212"/>
    <col min="1780" max="1780" width="4.25" style="212" customWidth="1"/>
    <col min="1781" max="1781" width="28.75" style="212" customWidth="1"/>
    <col min="1782" max="1782" width="14.25" style="212" customWidth="1"/>
    <col min="1783" max="1783" width="0" style="212" hidden="1" customWidth="1"/>
    <col min="1784" max="1784" width="17.375" style="212" customWidth="1"/>
    <col min="1785" max="1788" width="0" style="212" hidden="1" customWidth="1"/>
    <col min="1789" max="1789" width="11.25" style="212" customWidth="1"/>
    <col min="1790" max="1790" width="10.25" style="212" customWidth="1"/>
    <col min="1791" max="1791" width="10" style="212" customWidth="1"/>
    <col min="1792" max="1798" width="0" style="212" hidden="1" customWidth="1"/>
    <col min="1799" max="1799" width="10.375" style="212" customWidth="1"/>
    <col min="1800" max="1800" width="9.375" style="212" customWidth="1"/>
    <col min="1801" max="1801" width="0" style="212" hidden="1" customWidth="1"/>
    <col min="1802" max="1802" width="14.375" style="212" customWidth="1"/>
    <col min="1803" max="1803" width="9.625" style="212" customWidth="1"/>
    <col min="1804" max="1804" width="15.875" style="212" customWidth="1"/>
    <col min="1805" max="1805" width="11" style="212" customWidth="1"/>
    <col min="1806" max="1806" width="11.5" style="212" customWidth="1"/>
    <col min="1807" max="2035" width="8.25" style="212"/>
    <col min="2036" max="2036" width="4.25" style="212" customWidth="1"/>
    <col min="2037" max="2037" width="28.75" style="212" customWidth="1"/>
    <col min="2038" max="2038" width="14.25" style="212" customWidth="1"/>
    <col min="2039" max="2039" width="0" style="212" hidden="1" customWidth="1"/>
    <col min="2040" max="2040" width="17.375" style="212" customWidth="1"/>
    <col min="2041" max="2044" width="0" style="212" hidden="1" customWidth="1"/>
    <col min="2045" max="2045" width="11.25" style="212" customWidth="1"/>
    <col min="2046" max="2046" width="10.25" style="212" customWidth="1"/>
    <col min="2047" max="2047" width="10" style="212" customWidth="1"/>
    <col min="2048" max="2054" width="0" style="212" hidden="1" customWidth="1"/>
    <col min="2055" max="2055" width="10.375" style="212" customWidth="1"/>
    <col min="2056" max="2056" width="9.375" style="212" customWidth="1"/>
    <col min="2057" max="2057" width="0" style="212" hidden="1" customWidth="1"/>
    <col min="2058" max="2058" width="14.375" style="212" customWidth="1"/>
    <col min="2059" max="2059" width="9.625" style="212" customWidth="1"/>
    <col min="2060" max="2060" width="15.875" style="212" customWidth="1"/>
    <col min="2061" max="2061" width="11" style="212" customWidth="1"/>
    <col min="2062" max="2062" width="11.5" style="212" customWidth="1"/>
    <col min="2063" max="2291" width="8.25" style="212"/>
    <col min="2292" max="2292" width="4.25" style="212" customWidth="1"/>
    <col min="2293" max="2293" width="28.75" style="212" customWidth="1"/>
    <col min="2294" max="2294" width="14.25" style="212" customWidth="1"/>
    <col min="2295" max="2295" width="0" style="212" hidden="1" customWidth="1"/>
    <col min="2296" max="2296" width="17.375" style="212" customWidth="1"/>
    <col min="2297" max="2300" width="0" style="212" hidden="1" customWidth="1"/>
    <col min="2301" max="2301" width="11.25" style="212" customWidth="1"/>
    <col min="2302" max="2302" width="10.25" style="212" customWidth="1"/>
    <col min="2303" max="2303" width="10" style="212" customWidth="1"/>
    <col min="2304" max="2310" width="0" style="212" hidden="1" customWidth="1"/>
    <col min="2311" max="2311" width="10.375" style="212" customWidth="1"/>
    <col min="2312" max="2312" width="9.375" style="212" customWidth="1"/>
    <col min="2313" max="2313" width="0" style="212" hidden="1" customWidth="1"/>
    <col min="2314" max="2314" width="14.375" style="212" customWidth="1"/>
    <col min="2315" max="2315" width="9.625" style="212" customWidth="1"/>
    <col min="2316" max="2316" width="15.875" style="212" customWidth="1"/>
    <col min="2317" max="2317" width="11" style="212" customWidth="1"/>
    <col min="2318" max="2318" width="11.5" style="212" customWidth="1"/>
    <col min="2319" max="2547" width="8.25" style="212"/>
    <col min="2548" max="2548" width="4.25" style="212" customWidth="1"/>
    <col min="2549" max="2549" width="28.75" style="212" customWidth="1"/>
    <col min="2550" max="2550" width="14.25" style="212" customWidth="1"/>
    <col min="2551" max="2551" width="0" style="212" hidden="1" customWidth="1"/>
    <col min="2552" max="2552" width="17.375" style="212" customWidth="1"/>
    <col min="2553" max="2556" width="0" style="212" hidden="1" customWidth="1"/>
    <col min="2557" max="2557" width="11.25" style="212" customWidth="1"/>
    <col min="2558" max="2558" width="10.25" style="212" customWidth="1"/>
    <col min="2559" max="2559" width="10" style="212" customWidth="1"/>
    <col min="2560" max="2566" width="0" style="212" hidden="1" customWidth="1"/>
    <col min="2567" max="2567" width="10.375" style="212" customWidth="1"/>
    <col min="2568" max="2568" width="9.375" style="212" customWidth="1"/>
    <col min="2569" max="2569" width="0" style="212" hidden="1" customWidth="1"/>
    <col min="2570" max="2570" width="14.375" style="212" customWidth="1"/>
    <col min="2571" max="2571" width="9.625" style="212" customWidth="1"/>
    <col min="2572" max="2572" width="15.875" style="212" customWidth="1"/>
    <col min="2573" max="2573" width="11" style="212" customWidth="1"/>
    <col min="2574" max="2574" width="11.5" style="212" customWidth="1"/>
    <col min="2575" max="2803" width="8.25" style="212"/>
    <col min="2804" max="2804" width="4.25" style="212" customWidth="1"/>
    <col min="2805" max="2805" width="28.75" style="212" customWidth="1"/>
    <col min="2806" max="2806" width="14.25" style="212" customWidth="1"/>
    <col min="2807" max="2807" width="0" style="212" hidden="1" customWidth="1"/>
    <col min="2808" max="2808" width="17.375" style="212" customWidth="1"/>
    <col min="2809" max="2812" width="0" style="212" hidden="1" customWidth="1"/>
    <col min="2813" max="2813" width="11.25" style="212" customWidth="1"/>
    <col min="2814" max="2814" width="10.25" style="212" customWidth="1"/>
    <col min="2815" max="2815" width="10" style="212" customWidth="1"/>
    <col min="2816" max="2822" width="0" style="212" hidden="1" customWidth="1"/>
    <col min="2823" max="2823" width="10.375" style="212" customWidth="1"/>
    <col min="2824" max="2824" width="9.375" style="212" customWidth="1"/>
    <col min="2825" max="2825" width="0" style="212" hidden="1" customWidth="1"/>
    <col min="2826" max="2826" width="14.375" style="212" customWidth="1"/>
    <col min="2827" max="2827" width="9.625" style="212" customWidth="1"/>
    <col min="2828" max="2828" width="15.875" style="212" customWidth="1"/>
    <col min="2829" max="2829" width="11" style="212" customWidth="1"/>
    <col min="2830" max="2830" width="11.5" style="212" customWidth="1"/>
    <col min="2831" max="3059" width="8.25" style="212"/>
    <col min="3060" max="3060" width="4.25" style="212" customWidth="1"/>
    <col min="3061" max="3061" width="28.75" style="212" customWidth="1"/>
    <col min="3062" max="3062" width="14.25" style="212" customWidth="1"/>
    <col min="3063" max="3063" width="0" style="212" hidden="1" customWidth="1"/>
    <col min="3064" max="3064" width="17.375" style="212" customWidth="1"/>
    <col min="3065" max="3068" width="0" style="212" hidden="1" customWidth="1"/>
    <col min="3069" max="3069" width="11.25" style="212" customWidth="1"/>
    <col min="3070" max="3070" width="10.25" style="212" customWidth="1"/>
    <col min="3071" max="3071" width="10" style="212" customWidth="1"/>
    <col min="3072" max="3078" width="0" style="212" hidden="1" customWidth="1"/>
    <col min="3079" max="3079" width="10.375" style="212" customWidth="1"/>
    <col min="3080" max="3080" width="9.375" style="212" customWidth="1"/>
    <col min="3081" max="3081" width="0" style="212" hidden="1" customWidth="1"/>
    <col min="3082" max="3082" width="14.375" style="212" customWidth="1"/>
    <col min="3083" max="3083" width="9.625" style="212" customWidth="1"/>
    <col min="3084" max="3084" width="15.875" style="212" customWidth="1"/>
    <col min="3085" max="3085" width="11" style="212" customWidth="1"/>
    <col min="3086" max="3086" width="11.5" style="212" customWidth="1"/>
    <col min="3087" max="3315" width="8.25" style="212"/>
    <col min="3316" max="3316" width="4.25" style="212" customWidth="1"/>
    <col min="3317" max="3317" width="28.75" style="212" customWidth="1"/>
    <col min="3318" max="3318" width="14.25" style="212" customWidth="1"/>
    <col min="3319" max="3319" width="0" style="212" hidden="1" customWidth="1"/>
    <col min="3320" max="3320" width="17.375" style="212" customWidth="1"/>
    <col min="3321" max="3324" width="0" style="212" hidden="1" customWidth="1"/>
    <col min="3325" max="3325" width="11.25" style="212" customWidth="1"/>
    <col min="3326" max="3326" width="10.25" style="212" customWidth="1"/>
    <col min="3327" max="3327" width="10" style="212" customWidth="1"/>
    <col min="3328" max="3334" width="0" style="212" hidden="1" customWidth="1"/>
    <col min="3335" max="3335" width="10.375" style="212" customWidth="1"/>
    <col min="3336" max="3336" width="9.375" style="212" customWidth="1"/>
    <col min="3337" max="3337" width="0" style="212" hidden="1" customWidth="1"/>
    <col min="3338" max="3338" width="14.375" style="212" customWidth="1"/>
    <col min="3339" max="3339" width="9.625" style="212" customWidth="1"/>
    <col min="3340" max="3340" width="15.875" style="212" customWidth="1"/>
    <col min="3341" max="3341" width="11" style="212" customWidth="1"/>
    <col min="3342" max="3342" width="11.5" style="212" customWidth="1"/>
    <col min="3343" max="3571" width="8.25" style="212"/>
    <col min="3572" max="3572" width="4.25" style="212" customWidth="1"/>
    <col min="3573" max="3573" width="28.75" style="212" customWidth="1"/>
    <col min="3574" max="3574" width="14.25" style="212" customWidth="1"/>
    <col min="3575" max="3575" width="0" style="212" hidden="1" customWidth="1"/>
    <col min="3576" max="3576" width="17.375" style="212" customWidth="1"/>
    <col min="3577" max="3580" width="0" style="212" hidden="1" customWidth="1"/>
    <col min="3581" max="3581" width="11.25" style="212" customWidth="1"/>
    <col min="3582" max="3582" width="10.25" style="212" customWidth="1"/>
    <col min="3583" max="3583" width="10" style="212" customWidth="1"/>
    <col min="3584" max="3590" width="0" style="212" hidden="1" customWidth="1"/>
    <col min="3591" max="3591" width="10.375" style="212" customWidth="1"/>
    <col min="3592" max="3592" width="9.375" style="212" customWidth="1"/>
    <col min="3593" max="3593" width="0" style="212" hidden="1" customWidth="1"/>
    <col min="3594" max="3594" width="14.375" style="212" customWidth="1"/>
    <col min="3595" max="3595" width="9.625" style="212" customWidth="1"/>
    <col min="3596" max="3596" width="15.875" style="212" customWidth="1"/>
    <col min="3597" max="3597" width="11" style="212" customWidth="1"/>
    <col min="3598" max="3598" width="11.5" style="212" customWidth="1"/>
    <col min="3599" max="3827" width="8.25" style="212"/>
    <col min="3828" max="3828" width="4.25" style="212" customWidth="1"/>
    <col min="3829" max="3829" width="28.75" style="212" customWidth="1"/>
    <col min="3830" max="3830" width="14.25" style="212" customWidth="1"/>
    <col min="3831" max="3831" width="0" style="212" hidden="1" customWidth="1"/>
    <col min="3832" max="3832" width="17.375" style="212" customWidth="1"/>
    <col min="3833" max="3836" width="0" style="212" hidden="1" customWidth="1"/>
    <col min="3837" max="3837" width="11.25" style="212" customWidth="1"/>
    <col min="3838" max="3838" width="10.25" style="212" customWidth="1"/>
    <col min="3839" max="3839" width="10" style="212" customWidth="1"/>
    <col min="3840" max="3846" width="0" style="212" hidden="1" customWidth="1"/>
    <col min="3847" max="3847" width="10.375" style="212" customWidth="1"/>
    <col min="3848" max="3848" width="9.375" style="212" customWidth="1"/>
    <col min="3849" max="3849" width="0" style="212" hidden="1" customWidth="1"/>
    <col min="3850" max="3850" width="14.375" style="212" customWidth="1"/>
    <col min="3851" max="3851" width="9.625" style="212" customWidth="1"/>
    <col min="3852" max="3852" width="15.875" style="212" customWidth="1"/>
    <col min="3853" max="3853" width="11" style="212" customWidth="1"/>
    <col min="3854" max="3854" width="11.5" style="212" customWidth="1"/>
    <col min="3855" max="4083" width="8.25" style="212"/>
    <col min="4084" max="4084" width="4.25" style="212" customWidth="1"/>
    <col min="4085" max="4085" width="28.75" style="212" customWidth="1"/>
    <col min="4086" max="4086" width="14.25" style="212" customWidth="1"/>
    <col min="4087" max="4087" width="0" style="212" hidden="1" customWidth="1"/>
    <col min="4088" max="4088" width="17.375" style="212" customWidth="1"/>
    <col min="4089" max="4092" width="0" style="212" hidden="1" customWidth="1"/>
    <col min="4093" max="4093" width="11.25" style="212" customWidth="1"/>
    <col min="4094" max="4094" width="10.25" style="212" customWidth="1"/>
    <col min="4095" max="4095" width="10" style="212" customWidth="1"/>
    <col min="4096" max="4102" width="0" style="212" hidden="1" customWidth="1"/>
    <col min="4103" max="4103" width="10.375" style="212" customWidth="1"/>
    <col min="4104" max="4104" width="9.375" style="212" customWidth="1"/>
    <col min="4105" max="4105" width="0" style="212" hidden="1" customWidth="1"/>
    <col min="4106" max="4106" width="14.375" style="212" customWidth="1"/>
    <col min="4107" max="4107" width="9.625" style="212" customWidth="1"/>
    <col min="4108" max="4108" width="15.875" style="212" customWidth="1"/>
    <col min="4109" max="4109" width="11" style="212" customWidth="1"/>
    <col min="4110" max="4110" width="11.5" style="212" customWidth="1"/>
    <col min="4111" max="4339" width="8.25" style="212"/>
    <col min="4340" max="4340" width="4.25" style="212" customWidth="1"/>
    <col min="4341" max="4341" width="28.75" style="212" customWidth="1"/>
    <col min="4342" max="4342" width="14.25" style="212" customWidth="1"/>
    <col min="4343" max="4343" width="0" style="212" hidden="1" customWidth="1"/>
    <col min="4344" max="4344" width="17.375" style="212" customWidth="1"/>
    <col min="4345" max="4348" width="0" style="212" hidden="1" customWidth="1"/>
    <col min="4349" max="4349" width="11.25" style="212" customWidth="1"/>
    <col min="4350" max="4350" width="10.25" style="212" customWidth="1"/>
    <col min="4351" max="4351" width="10" style="212" customWidth="1"/>
    <col min="4352" max="4358" width="0" style="212" hidden="1" customWidth="1"/>
    <col min="4359" max="4359" width="10.375" style="212" customWidth="1"/>
    <col min="4360" max="4360" width="9.375" style="212" customWidth="1"/>
    <col min="4361" max="4361" width="0" style="212" hidden="1" customWidth="1"/>
    <col min="4362" max="4362" width="14.375" style="212" customWidth="1"/>
    <col min="4363" max="4363" width="9.625" style="212" customWidth="1"/>
    <col min="4364" max="4364" width="15.875" style="212" customWidth="1"/>
    <col min="4365" max="4365" width="11" style="212" customWidth="1"/>
    <col min="4366" max="4366" width="11.5" style="212" customWidth="1"/>
    <col min="4367" max="4595" width="8.25" style="212"/>
    <col min="4596" max="4596" width="4.25" style="212" customWidth="1"/>
    <col min="4597" max="4597" width="28.75" style="212" customWidth="1"/>
    <col min="4598" max="4598" width="14.25" style="212" customWidth="1"/>
    <col min="4599" max="4599" width="0" style="212" hidden="1" customWidth="1"/>
    <col min="4600" max="4600" width="17.375" style="212" customWidth="1"/>
    <col min="4601" max="4604" width="0" style="212" hidden="1" customWidth="1"/>
    <col min="4605" max="4605" width="11.25" style="212" customWidth="1"/>
    <col min="4606" max="4606" width="10.25" style="212" customWidth="1"/>
    <col min="4607" max="4607" width="10" style="212" customWidth="1"/>
    <col min="4608" max="4614" width="0" style="212" hidden="1" customWidth="1"/>
    <col min="4615" max="4615" width="10.375" style="212" customWidth="1"/>
    <col min="4616" max="4616" width="9.375" style="212" customWidth="1"/>
    <col min="4617" max="4617" width="0" style="212" hidden="1" customWidth="1"/>
    <col min="4618" max="4618" width="14.375" style="212" customWidth="1"/>
    <col min="4619" max="4619" width="9.625" style="212" customWidth="1"/>
    <col min="4620" max="4620" width="15.875" style="212" customWidth="1"/>
    <col min="4621" max="4621" width="11" style="212" customWidth="1"/>
    <col min="4622" max="4622" width="11.5" style="212" customWidth="1"/>
    <col min="4623" max="4851" width="8.25" style="212"/>
    <col min="4852" max="4852" width="4.25" style="212" customWidth="1"/>
    <col min="4853" max="4853" width="28.75" style="212" customWidth="1"/>
    <col min="4854" max="4854" width="14.25" style="212" customWidth="1"/>
    <col min="4855" max="4855" width="0" style="212" hidden="1" customWidth="1"/>
    <col min="4856" max="4856" width="17.375" style="212" customWidth="1"/>
    <col min="4857" max="4860" width="0" style="212" hidden="1" customWidth="1"/>
    <col min="4861" max="4861" width="11.25" style="212" customWidth="1"/>
    <col min="4862" max="4862" width="10.25" style="212" customWidth="1"/>
    <col min="4863" max="4863" width="10" style="212" customWidth="1"/>
    <col min="4864" max="4870" width="0" style="212" hidden="1" customWidth="1"/>
    <col min="4871" max="4871" width="10.375" style="212" customWidth="1"/>
    <col min="4872" max="4872" width="9.375" style="212" customWidth="1"/>
    <col min="4873" max="4873" width="0" style="212" hidden="1" customWidth="1"/>
    <col min="4874" max="4874" width="14.375" style="212" customWidth="1"/>
    <col min="4875" max="4875" width="9.625" style="212" customWidth="1"/>
    <col min="4876" max="4876" width="15.875" style="212" customWidth="1"/>
    <col min="4877" max="4877" width="11" style="212" customWidth="1"/>
    <col min="4878" max="4878" width="11.5" style="212" customWidth="1"/>
    <col min="4879" max="5107" width="8.25" style="212"/>
    <col min="5108" max="5108" width="4.25" style="212" customWidth="1"/>
    <col min="5109" max="5109" width="28.75" style="212" customWidth="1"/>
    <col min="5110" max="5110" width="14.25" style="212" customWidth="1"/>
    <col min="5111" max="5111" width="0" style="212" hidden="1" customWidth="1"/>
    <col min="5112" max="5112" width="17.375" style="212" customWidth="1"/>
    <col min="5113" max="5116" width="0" style="212" hidden="1" customWidth="1"/>
    <col min="5117" max="5117" width="11.25" style="212" customWidth="1"/>
    <col min="5118" max="5118" width="10.25" style="212" customWidth="1"/>
    <col min="5119" max="5119" width="10" style="212" customWidth="1"/>
    <col min="5120" max="5126" width="0" style="212" hidden="1" customWidth="1"/>
    <col min="5127" max="5127" width="10.375" style="212" customWidth="1"/>
    <col min="5128" max="5128" width="9.375" style="212" customWidth="1"/>
    <col min="5129" max="5129" width="0" style="212" hidden="1" customWidth="1"/>
    <col min="5130" max="5130" width="14.375" style="212" customWidth="1"/>
    <col min="5131" max="5131" width="9.625" style="212" customWidth="1"/>
    <col min="5132" max="5132" width="15.875" style="212" customWidth="1"/>
    <col min="5133" max="5133" width="11" style="212" customWidth="1"/>
    <col min="5134" max="5134" width="11.5" style="212" customWidth="1"/>
    <col min="5135" max="5363" width="8.25" style="212"/>
    <col min="5364" max="5364" width="4.25" style="212" customWidth="1"/>
    <col min="5365" max="5365" width="28.75" style="212" customWidth="1"/>
    <col min="5366" max="5366" width="14.25" style="212" customWidth="1"/>
    <col min="5367" max="5367" width="0" style="212" hidden="1" customWidth="1"/>
    <col min="5368" max="5368" width="17.375" style="212" customWidth="1"/>
    <col min="5369" max="5372" width="0" style="212" hidden="1" customWidth="1"/>
    <col min="5373" max="5373" width="11.25" style="212" customWidth="1"/>
    <col min="5374" max="5374" width="10.25" style="212" customWidth="1"/>
    <col min="5375" max="5375" width="10" style="212" customWidth="1"/>
    <col min="5376" max="5382" width="0" style="212" hidden="1" customWidth="1"/>
    <col min="5383" max="5383" width="10.375" style="212" customWidth="1"/>
    <col min="5384" max="5384" width="9.375" style="212" customWidth="1"/>
    <col min="5385" max="5385" width="0" style="212" hidden="1" customWidth="1"/>
    <col min="5386" max="5386" width="14.375" style="212" customWidth="1"/>
    <col min="5387" max="5387" width="9.625" style="212" customWidth="1"/>
    <col min="5388" max="5388" width="15.875" style="212" customWidth="1"/>
    <col min="5389" max="5389" width="11" style="212" customWidth="1"/>
    <col min="5390" max="5390" width="11.5" style="212" customWidth="1"/>
    <col min="5391" max="5619" width="8.25" style="212"/>
    <col min="5620" max="5620" width="4.25" style="212" customWidth="1"/>
    <col min="5621" max="5621" width="28.75" style="212" customWidth="1"/>
    <col min="5622" max="5622" width="14.25" style="212" customWidth="1"/>
    <col min="5623" max="5623" width="0" style="212" hidden="1" customWidth="1"/>
    <col min="5624" max="5624" width="17.375" style="212" customWidth="1"/>
    <col min="5625" max="5628" width="0" style="212" hidden="1" customWidth="1"/>
    <col min="5629" max="5629" width="11.25" style="212" customWidth="1"/>
    <col min="5630" max="5630" width="10.25" style="212" customWidth="1"/>
    <col min="5631" max="5631" width="10" style="212" customWidth="1"/>
    <col min="5632" max="5638" width="0" style="212" hidden="1" customWidth="1"/>
    <col min="5639" max="5639" width="10.375" style="212" customWidth="1"/>
    <col min="5640" max="5640" width="9.375" style="212" customWidth="1"/>
    <col min="5641" max="5641" width="0" style="212" hidden="1" customWidth="1"/>
    <col min="5642" max="5642" width="14.375" style="212" customWidth="1"/>
    <col min="5643" max="5643" width="9.625" style="212" customWidth="1"/>
    <col min="5644" max="5644" width="15.875" style="212" customWidth="1"/>
    <col min="5645" max="5645" width="11" style="212" customWidth="1"/>
    <col min="5646" max="5646" width="11.5" style="212" customWidth="1"/>
    <col min="5647" max="5875" width="8.25" style="212"/>
    <col min="5876" max="5876" width="4.25" style="212" customWidth="1"/>
    <col min="5877" max="5877" width="28.75" style="212" customWidth="1"/>
    <col min="5878" max="5878" width="14.25" style="212" customWidth="1"/>
    <col min="5879" max="5879" width="0" style="212" hidden="1" customWidth="1"/>
    <col min="5880" max="5880" width="17.375" style="212" customWidth="1"/>
    <col min="5881" max="5884" width="0" style="212" hidden="1" customWidth="1"/>
    <col min="5885" max="5885" width="11.25" style="212" customWidth="1"/>
    <col min="5886" max="5886" width="10.25" style="212" customWidth="1"/>
    <col min="5887" max="5887" width="10" style="212" customWidth="1"/>
    <col min="5888" max="5894" width="0" style="212" hidden="1" customWidth="1"/>
    <col min="5895" max="5895" width="10.375" style="212" customWidth="1"/>
    <col min="5896" max="5896" width="9.375" style="212" customWidth="1"/>
    <col min="5897" max="5897" width="0" style="212" hidden="1" customWidth="1"/>
    <col min="5898" max="5898" width="14.375" style="212" customWidth="1"/>
    <col min="5899" max="5899" width="9.625" style="212" customWidth="1"/>
    <col min="5900" max="5900" width="15.875" style="212" customWidth="1"/>
    <col min="5901" max="5901" width="11" style="212" customWidth="1"/>
    <col min="5902" max="5902" width="11.5" style="212" customWidth="1"/>
    <col min="5903" max="6131" width="8.25" style="212"/>
    <col min="6132" max="6132" width="4.25" style="212" customWidth="1"/>
    <col min="6133" max="6133" width="28.75" style="212" customWidth="1"/>
    <col min="6134" max="6134" width="14.25" style="212" customWidth="1"/>
    <col min="6135" max="6135" width="0" style="212" hidden="1" customWidth="1"/>
    <col min="6136" max="6136" width="17.375" style="212" customWidth="1"/>
    <col min="6137" max="6140" width="0" style="212" hidden="1" customWidth="1"/>
    <col min="6141" max="6141" width="11.25" style="212" customWidth="1"/>
    <col min="6142" max="6142" width="10.25" style="212" customWidth="1"/>
    <col min="6143" max="6143" width="10" style="212" customWidth="1"/>
    <col min="6144" max="6150" width="0" style="212" hidden="1" customWidth="1"/>
    <col min="6151" max="6151" width="10.375" style="212" customWidth="1"/>
    <col min="6152" max="6152" width="9.375" style="212" customWidth="1"/>
    <col min="6153" max="6153" width="0" style="212" hidden="1" customWidth="1"/>
    <col min="6154" max="6154" width="14.375" style="212" customWidth="1"/>
    <col min="6155" max="6155" width="9.625" style="212" customWidth="1"/>
    <col min="6156" max="6156" width="15.875" style="212" customWidth="1"/>
    <col min="6157" max="6157" width="11" style="212" customWidth="1"/>
    <col min="6158" max="6158" width="11.5" style="212" customWidth="1"/>
    <col min="6159" max="6387" width="8.25" style="212"/>
    <col min="6388" max="6388" width="4.25" style="212" customWidth="1"/>
    <col min="6389" max="6389" width="28.75" style="212" customWidth="1"/>
    <col min="6390" max="6390" width="14.25" style="212" customWidth="1"/>
    <col min="6391" max="6391" width="0" style="212" hidden="1" customWidth="1"/>
    <col min="6392" max="6392" width="17.375" style="212" customWidth="1"/>
    <col min="6393" max="6396" width="0" style="212" hidden="1" customWidth="1"/>
    <col min="6397" max="6397" width="11.25" style="212" customWidth="1"/>
    <col min="6398" max="6398" width="10.25" style="212" customWidth="1"/>
    <col min="6399" max="6399" width="10" style="212" customWidth="1"/>
    <col min="6400" max="6406" width="0" style="212" hidden="1" customWidth="1"/>
    <col min="6407" max="6407" width="10.375" style="212" customWidth="1"/>
    <col min="6408" max="6408" width="9.375" style="212" customWidth="1"/>
    <col min="6409" max="6409" width="0" style="212" hidden="1" customWidth="1"/>
    <col min="6410" max="6410" width="14.375" style="212" customWidth="1"/>
    <col min="6411" max="6411" width="9.625" style="212" customWidth="1"/>
    <col min="6412" max="6412" width="15.875" style="212" customWidth="1"/>
    <col min="6413" max="6413" width="11" style="212" customWidth="1"/>
    <col min="6414" max="6414" width="11.5" style="212" customWidth="1"/>
    <col min="6415" max="6643" width="8.25" style="212"/>
    <col min="6644" max="6644" width="4.25" style="212" customWidth="1"/>
    <col min="6645" max="6645" width="28.75" style="212" customWidth="1"/>
    <col min="6646" max="6646" width="14.25" style="212" customWidth="1"/>
    <col min="6647" max="6647" width="0" style="212" hidden="1" customWidth="1"/>
    <col min="6648" max="6648" width="17.375" style="212" customWidth="1"/>
    <col min="6649" max="6652" width="0" style="212" hidden="1" customWidth="1"/>
    <col min="6653" max="6653" width="11.25" style="212" customWidth="1"/>
    <col min="6654" max="6654" width="10.25" style="212" customWidth="1"/>
    <col min="6655" max="6655" width="10" style="212" customWidth="1"/>
    <col min="6656" max="6662" width="0" style="212" hidden="1" customWidth="1"/>
    <col min="6663" max="6663" width="10.375" style="212" customWidth="1"/>
    <col min="6664" max="6664" width="9.375" style="212" customWidth="1"/>
    <col min="6665" max="6665" width="0" style="212" hidden="1" customWidth="1"/>
    <col min="6666" max="6666" width="14.375" style="212" customWidth="1"/>
    <col min="6667" max="6667" width="9.625" style="212" customWidth="1"/>
    <col min="6668" max="6668" width="15.875" style="212" customWidth="1"/>
    <col min="6669" max="6669" width="11" style="212" customWidth="1"/>
    <col min="6670" max="6670" width="11.5" style="212" customWidth="1"/>
    <col min="6671" max="6899" width="8.25" style="212"/>
    <col min="6900" max="6900" width="4.25" style="212" customWidth="1"/>
    <col min="6901" max="6901" width="28.75" style="212" customWidth="1"/>
    <col min="6902" max="6902" width="14.25" style="212" customWidth="1"/>
    <col min="6903" max="6903" width="0" style="212" hidden="1" customWidth="1"/>
    <col min="6904" max="6904" width="17.375" style="212" customWidth="1"/>
    <col min="6905" max="6908" width="0" style="212" hidden="1" customWidth="1"/>
    <col min="6909" max="6909" width="11.25" style="212" customWidth="1"/>
    <col min="6910" max="6910" width="10.25" style="212" customWidth="1"/>
    <col min="6911" max="6911" width="10" style="212" customWidth="1"/>
    <col min="6912" max="6918" width="0" style="212" hidden="1" customWidth="1"/>
    <col min="6919" max="6919" width="10.375" style="212" customWidth="1"/>
    <col min="6920" max="6920" width="9.375" style="212" customWidth="1"/>
    <col min="6921" max="6921" width="0" style="212" hidden="1" customWidth="1"/>
    <col min="6922" max="6922" width="14.375" style="212" customWidth="1"/>
    <col min="6923" max="6923" width="9.625" style="212" customWidth="1"/>
    <col min="6924" max="6924" width="15.875" style="212" customWidth="1"/>
    <col min="6925" max="6925" width="11" style="212" customWidth="1"/>
    <col min="6926" max="6926" width="11.5" style="212" customWidth="1"/>
    <col min="6927" max="7155" width="8.25" style="212"/>
    <col min="7156" max="7156" width="4.25" style="212" customWidth="1"/>
    <col min="7157" max="7157" width="28.75" style="212" customWidth="1"/>
    <col min="7158" max="7158" width="14.25" style="212" customWidth="1"/>
    <col min="7159" max="7159" width="0" style="212" hidden="1" customWidth="1"/>
    <col min="7160" max="7160" width="17.375" style="212" customWidth="1"/>
    <col min="7161" max="7164" width="0" style="212" hidden="1" customWidth="1"/>
    <col min="7165" max="7165" width="11.25" style="212" customWidth="1"/>
    <col min="7166" max="7166" width="10.25" style="212" customWidth="1"/>
    <col min="7167" max="7167" width="10" style="212" customWidth="1"/>
    <col min="7168" max="7174" width="0" style="212" hidden="1" customWidth="1"/>
    <col min="7175" max="7175" width="10.375" style="212" customWidth="1"/>
    <col min="7176" max="7176" width="9.375" style="212" customWidth="1"/>
    <col min="7177" max="7177" width="0" style="212" hidden="1" customWidth="1"/>
    <col min="7178" max="7178" width="14.375" style="212" customWidth="1"/>
    <col min="7179" max="7179" width="9.625" style="212" customWidth="1"/>
    <col min="7180" max="7180" width="15.875" style="212" customWidth="1"/>
    <col min="7181" max="7181" width="11" style="212" customWidth="1"/>
    <col min="7182" max="7182" width="11.5" style="212" customWidth="1"/>
    <col min="7183" max="7411" width="8.25" style="212"/>
    <col min="7412" max="7412" width="4.25" style="212" customWidth="1"/>
    <col min="7413" max="7413" width="28.75" style="212" customWidth="1"/>
    <col min="7414" max="7414" width="14.25" style="212" customWidth="1"/>
    <col min="7415" max="7415" width="0" style="212" hidden="1" customWidth="1"/>
    <col min="7416" max="7416" width="17.375" style="212" customWidth="1"/>
    <col min="7417" max="7420" width="0" style="212" hidden="1" customWidth="1"/>
    <col min="7421" max="7421" width="11.25" style="212" customWidth="1"/>
    <col min="7422" max="7422" width="10.25" style="212" customWidth="1"/>
    <col min="7423" max="7423" width="10" style="212" customWidth="1"/>
    <col min="7424" max="7430" width="0" style="212" hidden="1" customWidth="1"/>
    <col min="7431" max="7431" width="10.375" style="212" customWidth="1"/>
    <col min="7432" max="7432" width="9.375" style="212" customWidth="1"/>
    <col min="7433" max="7433" width="0" style="212" hidden="1" customWidth="1"/>
    <col min="7434" max="7434" width="14.375" style="212" customWidth="1"/>
    <col min="7435" max="7435" width="9.625" style="212" customWidth="1"/>
    <col min="7436" max="7436" width="15.875" style="212" customWidth="1"/>
    <col min="7437" max="7437" width="11" style="212" customWidth="1"/>
    <col min="7438" max="7438" width="11.5" style="212" customWidth="1"/>
    <col min="7439" max="7667" width="8.25" style="212"/>
    <col min="7668" max="7668" width="4.25" style="212" customWidth="1"/>
    <col min="7669" max="7669" width="28.75" style="212" customWidth="1"/>
    <col min="7670" max="7670" width="14.25" style="212" customWidth="1"/>
    <col min="7671" max="7671" width="0" style="212" hidden="1" customWidth="1"/>
    <col min="7672" max="7672" width="17.375" style="212" customWidth="1"/>
    <col min="7673" max="7676" width="0" style="212" hidden="1" customWidth="1"/>
    <col min="7677" max="7677" width="11.25" style="212" customWidth="1"/>
    <col min="7678" max="7678" width="10.25" style="212" customWidth="1"/>
    <col min="7679" max="7679" width="10" style="212" customWidth="1"/>
    <col min="7680" max="7686" width="0" style="212" hidden="1" customWidth="1"/>
    <col min="7687" max="7687" width="10.375" style="212" customWidth="1"/>
    <col min="7688" max="7688" width="9.375" style="212" customWidth="1"/>
    <col min="7689" max="7689" width="0" style="212" hidden="1" customWidth="1"/>
    <col min="7690" max="7690" width="14.375" style="212" customWidth="1"/>
    <col min="7691" max="7691" width="9.625" style="212" customWidth="1"/>
    <col min="7692" max="7692" width="15.875" style="212" customWidth="1"/>
    <col min="7693" max="7693" width="11" style="212" customWidth="1"/>
    <col min="7694" max="7694" width="11.5" style="212" customWidth="1"/>
    <col min="7695" max="7923" width="8.25" style="212"/>
    <col min="7924" max="7924" width="4.25" style="212" customWidth="1"/>
    <col min="7925" max="7925" width="28.75" style="212" customWidth="1"/>
    <col min="7926" max="7926" width="14.25" style="212" customWidth="1"/>
    <col min="7927" max="7927" width="0" style="212" hidden="1" customWidth="1"/>
    <col min="7928" max="7928" width="17.375" style="212" customWidth="1"/>
    <col min="7929" max="7932" width="0" style="212" hidden="1" customWidth="1"/>
    <col min="7933" max="7933" width="11.25" style="212" customWidth="1"/>
    <col min="7934" max="7934" width="10.25" style="212" customWidth="1"/>
    <col min="7935" max="7935" width="10" style="212" customWidth="1"/>
    <col min="7936" max="7942" width="0" style="212" hidden="1" customWidth="1"/>
    <col min="7943" max="7943" width="10.375" style="212" customWidth="1"/>
    <col min="7944" max="7944" width="9.375" style="212" customWidth="1"/>
    <col min="7945" max="7945" width="0" style="212" hidden="1" customWidth="1"/>
    <col min="7946" max="7946" width="14.375" style="212" customWidth="1"/>
    <col min="7947" max="7947" width="9.625" style="212" customWidth="1"/>
    <col min="7948" max="7948" width="15.875" style="212" customWidth="1"/>
    <col min="7949" max="7949" width="11" style="212" customWidth="1"/>
    <col min="7950" max="7950" width="11.5" style="212" customWidth="1"/>
    <col min="7951" max="8179" width="8.25" style="212"/>
    <col min="8180" max="8180" width="4.25" style="212" customWidth="1"/>
    <col min="8181" max="8181" width="28.75" style="212" customWidth="1"/>
    <col min="8182" max="8182" width="14.25" style="212" customWidth="1"/>
    <col min="8183" max="8183" width="0" style="212" hidden="1" customWidth="1"/>
    <col min="8184" max="8184" width="17.375" style="212" customWidth="1"/>
    <col min="8185" max="8188" width="0" style="212" hidden="1" customWidth="1"/>
    <col min="8189" max="8189" width="11.25" style="212" customWidth="1"/>
    <col min="8190" max="8190" width="10.25" style="212" customWidth="1"/>
    <col min="8191" max="8191" width="10" style="212" customWidth="1"/>
    <col min="8192" max="8198" width="0" style="212" hidden="1" customWidth="1"/>
    <col min="8199" max="8199" width="10.375" style="212" customWidth="1"/>
    <col min="8200" max="8200" width="9.375" style="212" customWidth="1"/>
    <col min="8201" max="8201" width="0" style="212" hidden="1" customWidth="1"/>
    <col min="8202" max="8202" width="14.375" style="212" customWidth="1"/>
    <col min="8203" max="8203" width="9.625" style="212" customWidth="1"/>
    <col min="8204" max="8204" width="15.875" style="212" customWidth="1"/>
    <col min="8205" max="8205" width="11" style="212" customWidth="1"/>
    <col min="8206" max="8206" width="11.5" style="212" customWidth="1"/>
    <col min="8207" max="8435" width="8.25" style="212"/>
    <col min="8436" max="8436" width="4.25" style="212" customWidth="1"/>
    <col min="8437" max="8437" width="28.75" style="212" customWidth="1"/>
    <col min="8438" max="8438" width="14.25" style="212" customWidth="1"/>
    <col min="8439" max="8439" width="0" style="212" hidden="1" customWidth="1"/>
    <col min="8440" max="8440" width="17.375" style="212" customWidth="1"/>
    <col min="8441" max="8444" width="0" style="212" hidden="1" customWidth="1"/>
    <col min="8445" max="8445" width="11.25" style="212" customWidth="1"/>
    <col min="8446" max="8446" width="10.25" style="212" customWidth="1"/>
    <col min="8447" max="8447" width="10" style="212" customWidth="1"/>
    <col min="8448" max="8454" width="0" style="212" hidden="1" customWidth="1"/>
    <col min="8455" max="8455" width="10.375" style="212" customWidth="1"/>
    <col min="8456" max="8456" width="9.375" style="212" customWidth="1"/>
    <col min="8457" max="8457" width="0" style="212" hidden="1" customWidth="1"/>
    <col min="8458" max="8458" width="14.375" style="212" customWidth="1"/>
    <col min="8459" max="8459" width="9.625" style="212" customWidth="1"/>
    <col min="8460" max="8460" width="15.875" style="212" customWidth="1"/>
    <col min="8461" max="8461" width="11" style="212" customWidth="1"/>
    <col min="8462" max="8462" width="11.5" style="212" customWidth="1"/>
    <col min="8463" max="8691" width="8.25" style="212"/>
    <col min="8692" max="8692" width="4.25" style="212" customWidth="1"/>
    <col min="8693" max="8693" width="28.75" style="212" customWidth="1"/>
    <col min="8694" max="8694" width="14.25" style="212" customWidth="1"/>
    <col min="8695" max="8695" width="0" style="212" hidden="1" customWidth="1"/>
    <col min="8696" max="8696" width="17.375" style="212" customWidth="1"/>
    <col min="8697" max="8700" width="0" style="212" hidden="1" customWidth="1"/>
    <col min="8701" max="8701" width="11.25" style="212" customWidth="1"/>
    <col min="8702" max="8702" width="10.25" style="212" customWidth="1"/>
    <col min="8703" max="8703" width="10" style="212" customWidth="1"/>
    <col min="8704" max="8710" width="0" style="212" hidden="1" customWidth="1"/>
    <col min="8711" max="8711" width="10.375" style="212" customWidth="1"/>
    <col min="8712" max="8712" width="9.375" style="212" customWidth="1"/>
    <col min="8713" max="8713" width="0" style="212" hidden="1" customWidth="1"/>
    <col min="8714" max="8714" width="14.375" style="212" customWidth="1"/>
    <col min="8715" max="8715" width="9.625" style="212" customWidth="1"/>
    <col min="8716" max="8716" width="15.875" style="212" customWidth="1"/>
    <col min="8717" max="8717" width="11" style="212" customWidth="1"/>
    <col min="8718" max="8718" width="11.5" style="212" customWidth="1"/>
    <col min="8719" max="8947" width="8.25" style="212"/>
    <col min="8948" max="8948" width="4.25" style="212" customWidth="1"/>
    <col min="8949" max="8949" width="28.75" style="212" customWidth="1"/>
    <col min="8950" max="8950" width="14.25" style="212" customWidth="1"/>
    <col min="8951" max="8951" width="0" style="212" hidden="1" customWidth="1"/>
    <col min="8952" max="8952" width="17.375" style="212" customWidth="1"/>
    <col min="8953" max="8956" width="0" style="212" hidden="1" customWidth="1"/>
    <col min="8957" max="8957" width="11.25" style="212" customWidth="1"/>
    <col min="8958" max="8958" width="10.25" style="212" customWidth="1"/>
    <col min="8959" max="8959" width="10" style="212" customWidth="1"/>
    <col min="8960" max="8966" width="0" style="212" hidden="1" customWidth="1"/>
    <col min="8967" max="8967" width="10.375" style="212" customWidth="1"/>
    <col min="8968" max="8968" width="9.375" style="212" customWidth="1"/>
    <col min="8969" max="8969" width="0" style="212" hidden="1" customWidth="1"/>
    <col min="8970" max="8970" width="14.375" style="212" customWidth="1"/>
    <col min="8971" max="8971" width="9.625" style="212" customWidth="1"/>
    <col min="8972" max="8972" width="15.875" style="212" customWidth="1"/>
    <col min="8973" max="8973" width="11" style="212" customWidth="1"/>
    <col min="8974" max="8974" width="11.5" style="212" customWidth="1"/>
    <col min="8975" max="9203" width="8.25" style="212"/>
    <col min="9204" max="9204" width="4.25" style="212" customWidth="1"/>
    <col min="9205" max="9205" width="28.75" style="212" customWidth="1"/>
    <col min="9206" max="9206" width="14.25" style="212" customWidth="1"/>
    <col min="9207" max="9207" width="0" style="212" hidden="1" customWidth="1"/>
    <col min="9208" max="9208" width="17.375" style="212" customWidth="1"/>
    <col min="9209" max="9212" width="0" style="212" hidden="1" customWidth="1"/>
    <col min="9213" max="9213" width="11.25" style="212" customWidth="1"/>
    <col min="9214" max="9214" width="10.25" style="212" customWidth="1"/>
    <col min="9215" max="9215" width="10" style="212" customWidth="1"/>
    <col min="9216" max="9222" width="0" style="212" hidden="1" customWidth="1"/>
    <col min="9223" max="9223" width="10.375" style="212" customWidth="1"/>
    <col min="9224" max="9224" width="9.375" style="212" customWidth="1"/>
    <col min="9225" max="9225" width="0" style="212" hidden="1" customWidth="1"/>
    <col min="9226" max="9226" width="14.375" style="212" customWidth="1"/>
    <col min="9227" max="9227" width="9.625" style="212" customWidth="1"/>
    <col min="9228" max="9228" width="15.875" style="212" customWidth="1"/>
    <col min="9229" max="9229" width="11" style="212" customWidth="1"/>
    <col min="9230" max="9230" width="11.5" style="212" customWidth="1"/>
    <col min="9231" max="9459" width="8.25" style="212"/>
    <col min="9460" max="9460" width="4.25" style="212" customWidth="1"/>
    <col min="9461" max="9461" width="28.75" style="212" customWidth="1"/>
    <col min="9462" max="9462" width="14.25" style="212" customWidth="1"/>
    <col min="9463" max="9463" width="0" style="212" hidden="1" customWidth="1"/>
    <col min="9464" max="9464" width="17.375" style="212" customWidth="1"/>
    <col min="9465" max="9468" width="0" style="212" hidden="1" customWidth="1"/>
    <col min="9469" max="9469" width="11.25" style="212" customWidth="1"/>
    <col min="9470" max="9470" width="10.25" style="212" customWidth="1"/>
    <col min="9471" max="9471" width="10" style="212" customWidth="1"/>
    <col min="9472" max="9478" width="0" style="212" hidden="1" customWidth="1"/>
    <col min="9479" max="9479" width="10.375" style="212" customWidth="1"/>
    <col min="9480" max="9480" width="9.375" style="212" customWidth="1"/>
    <col min="9481" max="9481" width="0" style="212" hidden="1" customWidth="1"/>
    <col min="9482" max="9482" width="14.375" style="212" customWidth="1"/>
    <col min="9483" max="9483" width="9.625" style="212" customWidth="1"/>
    <col min="9484" max="9484" width="15.875" style="212" customWidth="1"/>
    <col min="9485" max="9485" width="11" style="212" customWidth="1"/>
    <col min="9486" max="9486" width="11.5" style="212" customWidth="1"/>
    <col min="9487" max="9715" width="8.25" style="212"/>
    <col min="9716" max="9716" width="4.25" style="212" customWidth="1"/>
    <col min="9717" max="9717" width="28.75" style="212" customWidth="1"/>
    <col min="9718" max="9718" width="14.25" style="212" customWidth="1"/>
    <col min="9719" max="9719" width="0" style="212" hidden="1" customWidth="1"/>
    <col min="9720" max="9720" width="17.375" style="212" customWidth="1"/>
    <col min="9721" max="9724" width="0" style="212" hidden="1" customWidth="1"/>
    <col min="9725" max="9725" width="11.25" style="212" customWidth="1"/>
    <col min="9726" max="9726" width="10.25" style="212" customWidth="1"/>
    <col min="9727" max="9727" width="10" style="212" customWidth="1"/>
    <col min="9728" max="9734" width="0" style="212" hidden="1" customWidth="1"/>
    <col min="9735" max="9735" width="10.375" style="212" customWidth="1"/>
    <col min="9736" max="9736" width="9.375" style="212" customWidth="1"/>
    <col min="9737" max="9737" width="0" style="212" hidden="1" customWidth="1"/>
    <col min="9738" max="9738" width="14.375" style="212" customWidth="1"/>
    <col min="9739" max="9739" width="9.625" style="212" customWidth="1"/>
    <col min="9740" max="9740" width="15.875" style="212" customWidth="1"/>
    <col min="9741" max="9741" width="11" style="212" customWidth="1"/>
    <col min="9742" max="9742" width="11.5" style="212" customWidth="1"/>
    <col min="9743" max="9971" width="8.25" style="212"/>
    <col min="9972" max="9972" width="4.25" style="212" customWidth="1"/>
    <col min="9973" max="9973" width="28.75" style="212" customWidth="1"/>
    <col min="9974" max="9974" width="14.25" style="212" customWidth="1"/>
    <col min="9975" max="9975" width="0" style="212" hidden="1" customWidth="1"/>
    <col min="9976" max="9976" width="17.375" style="212" customWidth="1"/>
    <col min="9977" max="9980" width="0" style="212" hidden="1" customWidth="1"/>
    <col min="9981" max="9981" width="11.25" style="212" customWidth="1"/>
    <col min="9982" max="9982" width="10.25" style="212" customWidth="1"/>
    <col min="9983" max="9983" width="10" style="212" customWidth="1"/>
    <col min="9984" max="9990" width="0" style="212" hidden="1" customWidth="1"/>
    <col min="9991" max="9991" width="10.375" style="212" customWidth="1"/>
    <col min="9992" max="9992" width="9.375" style="212" customWidth="1"/>
    <col min="9993" max="9993" width="0" style="212" hidden="1" customWidth="1"/>
    <col min="9994" max="9994" width="14.375" style="212" customWidth="1"/>
    <col min="9995" max="9995" width="9.625" style="212" customWidth="1"/>
    <col min="9996" max="9996" width="15.875" style="212" customWidth="1"/>
    <col min="9997" max="9997" width="11" style="212" customWidth="1"/>
    <col min="9998" max="9998" width="11.5" style="212" customWidth="1"/>
    <col min="9999" max="10227" width="8.25" style="212"/>
    <col min="10228" max="10228" width="4.25" style="212" customWidth="1"/>
    <col min="10229" max="10229" width="28.75" style="212" customWidth="1"/>
    <col min="10230" max="10230" width="14.25" style="212" customWidth="1"/>
    <col min="10231" max="10231" width="0" style="212" hidden="1" customWidth="1"/>
    <col min="10232" max="10232" width="17.375" style="212" customWidth="1"/>
    <col min="10233" max="10236" width="0" style="212" hidden="1" customWidth="1"/>
    <col min="10237" max="10237" width="11.25" style="212" customWidth="1"/>
    <col min="10238" max="10238" width="10.25" style="212" customWidth="1"/>
    <col min="10239" max="10239" width="10" style="212" customWidth="1"/>
    <col min="10240" max="10246" width="0" style="212" hidden="1" customWidth="1"/>
    <col min="10247" max="10247" width="10.375" style="212" customWidth="1"/>
    <col min="10248" max="10248" width="9.375" style="212" customWidth="1"/>
    <col min="10249" max="10249" width="0" style="212" hidden="1" customWidth="1"/>
    <col min="10250" max="10250" width="14.375" style="212" customWidth="1"/>
    <col min="10251" max="10251" width="9.625" style="212" customWidth="1"/>
    <col min="10252" max="10252" width="15.875" style="212" customWidth="1"/>
    <col min="10253" max="10253" width="11" style="212" customWidth="1"/>
    <col min="10254" max="10254" width="11.5" style="212" customWidth="1"/>
    <col min="10255" max="10483" width="8.25" style="212"/>
    <col min="10484" max="10484" width="4.25" style="212" customWidth="1"/>
    <col min="10485" max="10485" width="28.75" style="212" customWidth="1"/>
    <col min="10486" max="10486" width="14.25" style="212" customWidth="1"/>
    <col min="10487" max="10487" width="0" style="212" hidden="1" customWidth="1"/>
    <col min="10488" max="10488" width="17.375" style="212" customWidth="1"/>
    <col min="10489" max="10492" width="0" style="212" hidden="1" customWidth="1"/>
    <col min="10493" max="10493" width="11.25" style="212" customWidth="1"/>
    <col min="10494" max="10494" width="10.25" style="212" customWidth="1"/>
    <col min="10495" max="10495" width="10" style="212" customWidth="1"/>
    <col min="10496" max="10502" width="0" style="212" hidden="1" customWidth="1"/>
    <col min="10503" max="10503" width="10.375" style="212" customWidth="1"/>
    <col min="10504" max="10504" width="9.375" style="212" customWidth="1"/>
    <col min="10505" max="10505" width="0" style="212" hidden="1" customWidth="1"/>
    <col min="10506" max="10506" width="14.375" style="212" customWidth="1"/>
    <col min="10507" max="10507" width="9.625" style="212" customWidth="1"/>
    <col min="10508" max="10508" width="15.875" style="212" customWidth="1"/>
    <col min="10509" max="10509" width="11" style="212" customWidth="1"/>
    <col min="10510" max="10510" width="11.5" style="212" customWidth="1"/>
    <col min="10511" max="10739" width="8.25" style="212"/>
    <col min="10740" max="10740" width="4.25" style="212" customWidth="1"/>
    <col min="10741" max="10741" width="28.75" style="212" customWidth="1"/>
    <col min="10742" max="10742" width="14.25" style="212" customWidth="1"/>
    <col min="10743" max="10743" width="0" style="212" hidden="1" customWidth="1"/>
    <col min="10744" max="10744" width="17.375" style="212" customWidth="1"/>
    <col min="10745" max="10748" width="0" style="212" hidden="1" customWidth="1"/>
    <col min="10749" max="10749" width="11.25" style="212" customWidth="1"/>
    <col min="10750" max="10750" width="10.25" style="212" customWidth="1"/>
    <col min="10751" max="10751" width="10" style="212" customWidth="1"/>
    <col min="10752" max="10758" width="0" style="212" hidden="1" customWidth="1"/>
    <col min="10759" max="10759" width="10.375" style="212" customWidth="1"/>
    <col min="10760" max="10760" width="9.375" style="212" customWidth="1"/>
    <col min="10761" max="10761" width="0" style="212" hidden="1" customWidth="1"/>
    <col min="10762" max="10762" width="14.375" style="212" customWidth="1"/>
    <col min="10763" max="10763" width="9.625" style="212" customWidth="1"/>
    <col min="10764" max="10764" width="15.875" style="212" customWidth="1"/>
    <col min="10765" max="10765" width="11" style="212" customWidth="1"/>
    <col min="10766" max="10766" width="11.5" style="212" customWidth="1"/>
    <col min="10767" max="10995" width="8.25" style="212"/>
    <col min="10996" max="10996" width="4.25" style="212" customWidth="1"/>
    <col min="10997" max="10997" width="28.75" style="212" customWidth="1"/>
    <col min="10998" max="10998" width="14.25" style="212" customWidth="1"/>
    <col min="10999" max="10999" width="0" style="212" hidden="1" customWidth="1"/>
    <col min="11000" max="11000" width="17.375" style="212" customWidth="1"/>
    <col min="11001" max="11004" width="0" style="212" hidden="1" customWidth="1"/>
    <col min="11005" max="11005" width="11.25" style="212" customWidth="1"/>
    <col min="11006" max="11006" width="10.25" style="212" customWidth="1"/>
    <col min="11007" max="11007" width="10" style="212" customWidth="1"/>
    <col min="11008" max="11014" width="0" style="212" hidden="1" customWidth="1"/>
    <col min="11015" max="11015" width="10.375" style="212" customWidth="1"/>
    <col min="11016" max="11016" width="9.375" style="212" customWidth="1"/>
    <col min="11017" max="11017" width="0" style="212" hidden="1" customWidth="1"/>
    <col min="11018" max="11018" width="14.375" style="212" customWidth="1"/>
    <col min="11019" max="11019" width="9.625" style="212" customWidth="1"/>
    <col min="11020" max="11020" width="15.875" style="212" customWidth="1"/>
    <col min="11021" max="11021" width="11" style="212" customWidth="1"/>
    <col min="11022" max="11022" width="11.5" style="212" customWidth="1"/>
    <col min="11023" max="11251" width="8.25" style="212"/>
    <col min="11252" max="11252" width="4.25" style="212" customWidth="1"/>
    <col min="11253" max="11253" width="28.75" style="212" customWidth="1"/>
    <col min="11254" max="11254" width="14.25" style="212" customWidth="1"/>
    <col min="11255" max="11255" width="0" style="212" hidden="1" customWidth="1"/>
    <col min="11256" max="11256" width="17.375" style="212" customWidth="1"/>
    <col min="11257" max="11260" width="0" style="212" hidden="1" customWidth="1"/>
    <col min="11261" max="11261" width="11.25" style="212" customWidth="1"/>
    <col min="11262" max="11262" width="10.25" style="212" customWidth="1"/>
    <col min="11263" max="11263" width="10" style="212" customWidth="1"/>
    <col min="11264" max="11270" width="0" style="212" hidden="1" customWidth="1"/>
    <col min="11271" max="11271" width="10.375" style="212" customWidth="1"/>
    <col min="11272" max="11272" width="9.375" style="212" customWidth="1"/>
    <col min="11273" max="11273" width="0" style="212" hidden="1" customWidth="1"/>
    <col min="11274" max="11274" width="14.375" style="212" customWidth="1"/>
    <col min="11275" max="11275" width="9.625" style="212" customWidth="1"/>
    <col min="11276" max="11276" width="15.875" style="212" customWidth="1"/>
    <col min="11277" max="11277" width="11" style="212" customWidth="1"/>
    <col min="11278" max="11278" width="11.5" style="212" customWidth="1"/>
    <col min="11279" max="11507" width="8.25" style="212"/>
    <col min="11508" max="11508" width="4.25" style="212" customWidth="1"/>
    <col min="11509" max="11509" width="28.75" style="212" customWidth="1"/>
    <col min="11510" max="11510" width="14.25" style="212" customWidth="1"/>
    <col min="11511" max="11511" width="0" style="212" hidden="1" customWidth="1"/>
    <col min="11512" max="11512" width="17.375" style="212" customWidth="1"/>
    <col min="11513" max="11516" width="0" style="212" hidden="1" customWidth="1"/>
    <col min="11517" max="11517" width="11.25" style="212" customWidth="1"/>
    <col min="11518" max="11518" width="10.25" style="212" customWidth="1"/>
    <col min="11519" max="11519" width="10" style="212" customWidth="1"/>
    <col min="11520" max="11526" width="0" style="212" hidden="1" customWidth="1"/>
    <col min="11527" max="11527" width="10.375" style="212" customWidth="1"/>
    <col min="11528" max="11528" width="9.375" style="212" customWidth="1"/>
    <col min="11529" max="11529" width="0" style="212" hidden="1" customWidth="1"/>
    <col min="11530" max="11530" width="14.375" style="212" customWidth="1"/>
    <col min="11531" max="11531" width="9.625" style="212" customWidth="1"/>
    <col min="11532" max="11532" width="15.875" style="212" customWidth="1"/>
    <col min="11533" max="11533" width="11" style="212" customWidth="1"/>
    <col min="11534" max="11534" width="11.5" style="212" customWidth="1"/>
    <col min="11535" max="11763" width="8.25" style="212"/>
    <col min="11764" max="11764" width="4.25" style="212" customWidth="1"/>
    <col min="11765" max="11765" width="28.75" style="212" customWidth="1"/>
    <col min="11766" max="11766" width="14.25" style="212" customWidth="1"/>
    <col min="11767" max="11767" width="0" style="212" hidden="1" customWidth="1"/>
    <col min="11768" max="11768" width="17.375" style="212" customWidth="1"/>
    <col min="11769" max="11772" width="0" style="212" hidden="1" customWidth="1"/>
    <col min="11773" max="11773" width="11.25" style="212" customWidth="1"/>
    <col min="11774" max="11774" width="10.25" style="212" customWidth="1"/>
    <col min="11775" max="11775" width="10" style="212" customWidth="1"/>
    <col min="11776" max="11782" width="0" style="212" hidden="1" customWidth="1"/>
    <col min="11783" max="11783" width="10.375" style="212" customWidth="1"/>
    <col min="11784" max="11784" width="9.375" style="212" customWidth="1"/>
    <col min="11785" max="11785" width="0" style="212" hidden="1" customWidth="1"/>
    <col min="11786" max="11786" width="14.375" style="212" customWidth="1"/>
    <col min="11787" max="11787" width="9.625" style="212" customWidth="1"/>
    <col min="11788" max="11788" width="15.875" style="212" customWidth="1"/>
    <col min="11789" max="11789" width="11" style="212" customWidth="1"/>
    <col min="11790" max="11790" width="11.5" style="212" customWidth="1"/>
    <col min="11791" max="12019" width="8.25" style="212"/>
    <col min="12020" max="12020" width="4.25" style="212" customWidth="1"/>
    <col min="12021" max="12021" width="28.75" style="212" customWidth="1"/>
    <col min="12022" max="12022" width="14.25" style="212" customWidth="1"/>
    <col min="12023" max="12023" width="0" style="212" hidden="1" customWidth="1"/>
    <col min="12024" max="12024" width="17.375" style="212" customWidth="1"/>
    <col min="12025" max="12028" width="0" style="212" hidden="1" customWidth="1"/>
    <col min="12029" max="12029" width="11.25" style="212" customWidth="1"/>
    <col min="12030" max="12030" width="10.25" style="212" customWidth="1"/>
    <col min="12031" max="12031" width="10" style="212" customWidth="1"/>
    <col min="12032" max="12038" width="0" style="212" hidden="1" customWidth="1"/>
    <col min="12039" max="12039" width="10.375" style="212" customWidth="1"/>
    <col min="12040" max="12040" width="9.375" style="212" customWidth="1"/>
    <col min="12041" max="12041" width="0" style="212" hidden="1" customWidth="1"/>
    <col min="12042" max="12042" width="14.375" style="212" customWidth="1"/>
    <col min="12043" max="12043" width="9.625" style="212" customWidth="1"/>
    <col min="12044" max="12044" width="15.875" style="212" customWidth="1"/>
    <col min="12045" max="12045" width="11" style="212" customWidth="1"/>
    <col min="12046" max="12046" width="11.5" style="212" customWidth="1"/>
    <col min="12047" max="12275" width="8.25" style="212"/>
    <col min="12276" max="12276" width="4.25" style="212" customWidth="1"/>
    <col min="12277" max="12277" width="28.75" style="212" customWidth="1"/>
    <col min="12278" max="12278" width="14.25" style="212" customWidth="1"/>
    <col min="12279" max="12279" width="0" style="212" hidden="1" customWidth="1"/>
    <col min="12280" max="12280" width="17.375" style="212" customWidth="1"/>
    <col min="12281" max="12284" width="0" style="212" hidden="1" customWidth="1"/>
    <col min="12285" max="12285" width="11.25" style="212" customWidth="1"/>
    <col min="12286" max="12286" width="10.25" style="212" customWidth="1"/>
    <col min="12287" max="12287" width="10" style="212" customWidth="1"/>
    <col min="12288" max="12294" width="0" style="212" hidden="1" customWidth="1"/>
    <col min="12295" max="12295" width="10.375" style="212" customWidth="1"/>
    <col min="12296" max="12296" width="9.375" style="212" customWidth="1"/>
    <col min="12297" max="12297" width="0" style="212" hidden="1" customWidth="1"/>
    <col min="12298" max="12298" width="14.375" style="212" customWidth="1"/>
    <col min="12299" max="12299" width="9.625" style="212" customWidth="1"/>
    <col min="12300" max="12300" width="15.875" style="212" customWidth="1"/>
    <col min="12301" max="12301" width="11" style="212" customWidth="1"/>
    <col min="12302" max="12302" width="11.5" style="212" customWidth="1"/>
    <col min="12303" max="12531" width="8.25" style="212"/>
    <col min="12532" max="12532" width="4.25" style="212" customWidth="1"/>
    <col min="12533" max="12533" width="28.75" style="212" customWidth="1"/>
    <col min="12534" max="12534" width="14.25" style="212" customWidth="1"/>
    <col min="12535" max="12535" width="0" style="212" hidden="1" customWidth="1"/>
    <col min="12536" max="12536" width="17.375" style="212" customWidth="1"/>
    <col min="12537" max="12540" width="0" style="212" hidden="1" customWidth="1"/>
    <col min="12541" max="12541" width="11.25" style="212" customWidth="1"/>
    <col min="12542" max="12542" width="10.25" style="212" customWidth="1"/>
    <col min="12543" max="12543" width="10" style="212" customWidth="1"/>
    <col min="12544" max="12550" width="0" style="212" hidden="1" customWidth="1"/>
    <col min="12551" max="12551" width="10.375" style="212" customWidth="1"/>
    <col min="12552" max="12552" width="9.375" style="212" customWidth="1"/>
    <col min="12553" max="12553" width="0" style="212" hidden="1" customWidth="1"/>
    <col min="12554" max="12554" width="14.375" style="212" customWidth="1"/>
    <col min="12555" max="12555" width="9.625" style="212" customWidth="1"/>
    <col min="12556" max="12556" width="15.875" style="212" customWidth="1"/>
    <col min="12557" max="12557" width="11" style="212" customWidth="1"/>
    <col min="12558" max="12558" width="11.5" style="212" customWidth="1"/>
    <col min="12559" max="12787" width="8.25" style="212"/>
    <col min="12788" max="12788" width="4.25" style="212" customWidth="1"/>
    <col min="12789" max="12789" width="28.75" style="212" customWidth="1"/>
    <col min="12790" max="12790" width="14.25" style="212" customWidth="1"/>
    <col min="12791" max="12791" width="0" style="212" hidden="1" customWidth="1"/>
    <col min="12792" max="12792" width="17.375" style="212" customWidth="1"/>
    <col min="12793" max="12796" width="0" style="212" hidden="1" customWidth="1"/>
    <col min="12797" max="12797" width="11.25" style="212" customWidth="1"/>
    <col min="12798" max="12798" width="10.25" style="212" customWidth="1"/>
    <col min="12799" max="12799" width="10" style="212" customWidth="1"/>
    <col min="12800" max="12806" width="0" style="212" hidden="1" customWidth="1"/>
    <col min="12807" max="12807" width="10.375" style="212" customWidth="1"/>
    <col min="12808" max="12808" width="9.375" style="212" customWidth="1"/>
    <col min="12809" max="12809" width="0" style="212" hidden="1" customWidth="1"/>
    <col min="12810" max="12810" width="14.375" style="212" customWidth="1"/>
    <col min="12811" max="12811" width="9.625" style="212" customWidth="1"/>
    <col min="12812" max="12812" width="15.875" style="212" customWidth="1"/>
    <col min="12813" max="12813" width="11" style="212" customWidth="1"/>
    <col min="12814" max="12814" width="11.5" style="212" customWidth="1"/>
    <col min="12815" max="13043" width="8.25" style="212"/>
    <col min="13044" max="13044" width="4.25" style="212" customWidth="1"/>
    <col min="13045" max="13045" width="28.75" style="212" customWidth="1"/>
    <col min="13046" max="13046" width="14.25" style="212" customWidth="1"/>
    <col min="13047" max="13047" width="0" style="212" hidden="1" customWidth="1"/>
    <col min="13048" max="13048" width="17.375" style="212" customWidth="1"/>
    <col min="13049" max="13052" width="0" style="212" hidden="1" customWidth="1"/>
    <col min="13053" max="13053" width="11.25" style="212" customWidth="1"/>
    <col min="13054" max="13054" width="10.25" style="212" customWidth="1"/>
    <col min="13055" max="13055" width="10" style="212" customWidth="1"/>
    <col min="13056" max="13062" width="0" style="212" hidden="1" customWidth="1"/>
    <col min="13063" max="13063" width="10.375" style="212" customWidth="1"/>
    <col min="13064" max="13064" width="9.375" style="212" customWidth="1"/>
    <col min="13065" max="13065" width="0" style="212" hidden="1" customWidth="1"/>
    <col min="13066" max="13066" width="14.375" style="212" customWidth="1"/>
    <col min="13067" max="13067" width="9.625" style="212" customWidth="1"/>
    <col min="13068" max="13068" width="15.875" style="212" customWidth="1"/>
    <col min="13069" max="13069" width="11" style="212" customWidth="1"/>
    <col min="13070" max="13070" width="11.5" style="212" customWidth="1"/>
    <col min="13071" max="13299" width="8.25" style="212"/>
    <col min="13300" max="13300" width="4.25" style="212" customWidth="1"/>
    <col min="13301" max="13301" width="28.75" style="212" customWidth="1"/>
    <col min="13302" max="13302" width="14.25" style="212" customWidth="1"/>
    <col min="13303" max="13303" width="0" style="212" hidden="1" customWidth="1"/>
    <col min="13304" max="13304" width="17.375" style="212" customWidth="1"/>
    <col min="13305" max="13308" width="0" style="212" hidden="1" customWidth="1"/>
    <col min="13309" max="13309" width="11.25" style="212" customWidth="1"/>
    <col min="13310" max="13310" width="10.25" style="212" customWidth="1"/>
    <col min="13311" max="13311" width="10" style="212" customWidth="1"/>
    <col min="13312" max="13318" width="0" style="212" hidden="1" customWidth="1"/>
    <col min="13319" max="13319" width="10.375" style="212" customWidth="1"/>
    <col min="13320" max="13320" width="9.375" style="212" customWidth="1"/>
    <col min="13321" max="13321" width="0" style="212" hidden="1" customWidth="1"/>
    <col min="13322" max="13322" width="14.375" style="212" customWidth="1"/>
    <col min="13323" max="13323" width="9.625" style="212" customWidth="1"/>
    <col min="13324" max="13324" width="15.875" style="212" customWidth="1"/>
    <col min="13325" max="13325" width="11" style="212" customWidth="1"/>
    <col min="13326" max="13326" width="11.5" style="212" customWidth="1"/>
    <col min="13327" max="13555" width="8.25" style="212"/>
    <col min="13556" max="13556" width="4.25" style="212" customWidth="1"/>
    <col min="13557" max="13557" width="28.75" style="212" customWidth="1"/>
    <col min="13558" max="13558" width="14.25" style="212" customWidth="1"/>
    <col min="13559" max="13559" width="0" style="212" hidden="1" customWidth="1"/>
    <col min="13560" max="13560" width="17.375" style="212" customWidth="1"/>
    <col min="13561" max="13564" width="0" style="212" hidden="1" customWidth="1"/>
    <col min="13565" max="13565" width="11.25" style="212" customWidth="1"/>
    <col min="13566" max="13566" width="10.25" style="212" customWidth="1"/>
    <col min="13567" max="13567" width="10" style="212" customWidth="1"/>
    <col min="13568" max="13574" width="0" style="212" hidden="1" customWidth="1"/>
    <col min="13575" max="13575" width="10.375" style="212" customWidth="1"/>
    <col min="13576" max="13576" width="9.375" style="212" customWidth="1"/>
    <col min="13577" max="13577" width="0" style="212" hidden="1" customWidth="1"/>
    <col min="13578" max="13578" width="14.375" style="212" customWidth="1"/>
    <col min="13579" max="13579" width="9.625" style="212" customWidth="1"/>
    <col min="13580" max="13580" width="15.875" style="212" customWidth="1"/>
    <col min="13581" max="13581" width="11" style="212" customWidth="1"/>
    <col min="13582" max="13582" width="11.5" style="212" customWidth="1"/>
    <col min="13583" max="13811" width="8.25" style="212"/>
    <col min="13812" max="13812" width="4.25" style="212" customWidth="1"/>
    <col min="13813" max="13813" width="28.75" style="212" customWidth="1"/>
    <col min="13814" max="13814" width="14.25" style="212" customWidth="1"/>
    <col min="13815" max="13815" width="0" style="212" hidden="1" customWidth="1"/>
    <col min="13816" max="13816" width="17.375" style="212" customWidth="1"/>
    <col min="13817" max="13820" width="0" style="212" hidden="1" customWidth="1"/>
    <col min="13821" max="13821" width="11.25" style="212" customWidth="1"/>
    <col min="13822" max="13822" width="10.25" style="212" customWidth="1"/>
    <col min="13823" max="13823" width="10" style="212" customWidth="1"/>
    <col min="13824" max="13830" width="0" style="212" hidden="1" customWidth="1"/>
    <col min="13831" max="13831" width="10.375" style="212" customWidth="1"/>
    <col min="13832" max="13832" width="9.375" style="212" customWidth="1"/>
    <col min="13833" max="13833" width="0" style="212" hidden="1" customWidth="1"/>
    <col min="13834" max="13834" width="14.375" style="212" customWidth="1"/>
    <col min="13835" max="13835" width="9.625" style="212" customWidth="1"/>
    <col min="13836" max="13836" width="15.875" style="212" customWidth="1"/>
    <col min="13837" max="13837" width="11" style="212" customWidth="1"/>
    <col min="13838" max="13838" width="11.5" style="212" customWidth="1"/>
    <col min="13839" max="14067" width="8.25" style="212"/>
    <col min="14068" max="14068" width="4.25" style="212" customWidth="1"/>
    <col min="14069" max="14069" width="28.75" style="212" customWidth="1"/>
    <col min="14070" max="14070" width="14.25" style="212" customWidth="1"/>
    <col min="14071" max="14071" width="0" style="212" hidden="1" customWidth="1"/>
    <col min="14072" max="14072" width="17.375" style="212" customWidth="1"/>
    <col min="14073" max="14076" width="0" style="212" hidden="1" customWidth="1"/>
    <col min="14077" max="14077" width="11.25" style="212" customWidth="1"/>
    <col min="14078" max="14078" width="10.25" style="212" customWidth="1"/>
    <col min="14079" max="14079" width="10" style="212" customWidth="1"/>
    <col min="14080" max="14086" width="0" style="212" hidden="1" customWidth="1"/>
    <col min="14087" max="14087" width="10.375" style="212" customWidth="1"/>
    <col min="14088" max="14088" width="9.375" style="212" customWidth="1"/>
    <col min="14089" max="14089" width="0" style="212" hidden="1" customWidth="1"/>
    <col min="14090" max="14090" width="14.375" style="212" customWidth="1"/>
    <col min="14091" max="14091" width="9.625" style="212" customWidth="1"/>
    <col min="14092" max="14092" width="15.875" style="212" customWidth="1"/>
    <col min="14093" max="14093" width="11" style="212" customWidth="1"/>
    <col min="14094" max="14094" width="11.5" style="212" customWidth="1"/>
    <col min="14095" max="14323" width="8.25" style="212"/>
    <col min="14324" max="14324" width="4.25" style="212" customWidth="1"/>
    <col min="14325" max="14325" width="28.75" style="212" customWidth="1"/>
    <col min="14326" max="14326" width="14.25" style="212" customWidth="1"/>
    <col min="14327" max="14327" width="0" style="212" hidden="1" customWidth="1"/>
    <col min="14328" max="14328" width="17.375" style="212" customWidth="1"/>
    <col min="14329" max="14332" width="0" style="212" hidden="1" customWidth="1"/>
    <col min="14333" max="14333" width="11.25" style="212" customWidth="1"/>
    <col min="14334" max="14334" width="10.25" style="212" customWidth="1"/>
    <col min="14335" max="14335" width="10" style="212" customWidth="1"/>
    <col min="14336" max="14342" width="0" style="212" hidden="1" customWidth="1"/>
    <col min="14343" max="14343" width="10.375" style="212" customWidth="1"/>
    <col min="14344" max="14344" width="9.375" style="212" customWidth="1"/>
    <col min="14345" max="14345" width="0" style="212" hidden="1" customWidth="1"/>
    <col min="14346" max="14346" width="14.375" style="212" customWidth="1"/>
    <col min="14347" max="14347" width="9.625" style="212" customWidth="1"/>
    <col min="14348" max="14348" width="15.875" style="212" customWidth="1"/>
    <col min="14349" max="14349" width="11" style="212" customWidth="1"/>
    <col min="14350" max="14350" width="11.5" style="212" customWidth="1"/>
    <col min="14351" max="14579" width="8.25" style="212"/>
    <col min="14580" max="14580" width="4.25" style="212" customWidth="1"/>
    <col min="14581" max="14581" width="28.75" style="212" customWidth="1"/>
    <col min="14582" max="14582" width="14.25" style="212" customWidth="1"/>
    <col min="14583" max="14583" width="0" style="212" hidden="1" customWidth="1"/>
    <col min="14584" max="14584" width="17.375" style="212" customWidth="1"/>
    <col min="14585" max="14588" width="0" style="212" hidden="1" customWidth="1"/>
    <col min="14589" max="14589" width="11.25" style="212" customWidth="1"/>
    <col min="14590" max="14590" width="10.25" style="212" customWidth="1"/>
    <col min="14591" max="14591" width="10" style="212" customWidth="1"/>
    <col min="14592" max="14598" width="0" style="212" hidden="1" customWidth="1"/>
    <col min="14599" max="14599" width="10.375" style="212" customWidth="1"/>
    <col min="14600" max="14600" width="9.375" style="212" customWidth="1"/>
    <col min="14601" max="14601" width="0" style="212" hidden="1" customWidth="1"/>
    <col min="14602" max="14602" width="14.375" style="212" customWidth="1"/>
    <col min="14603" max="14603" width="9.625" style="212" customWidth="1"/>
    <col min="14604" max="14604" width="15.875" style="212" customWidth="1"/>
    <col min="14605" max="14605" width="11" style="212" customWidth="1"/>
    <col min="14606" max="14606" width="11.5" style="212" customWidth="1"/>
    <col min="14607" max="14835" width="8.25" style="212"/>
    <col min="14836" max="14836" width="4.25" style="212" customWidth="1"/>
    <col min="14837" max="14837" width="28.75" style="212" customWidth="1"/>
    <col min="14838" max="14838" width="14.25" style="212" customWidth="1"/>
    <col min="14839" max="14839" width="0" style="212" hidden="1" customWidth="1"/>
    <col min="14840" max="14840" width="17.375" style="212" customWidth="1"/>
    <col min="14841" max="14844" width="0" style="212" hidden="1" customWidth="1"/>
    <col min="14845" max="14845" width="11.25" style="212" customWidth="1"/>
    <col min="14846" max="14846" width="10.25" style="212" customWidth="1"/>
    <col min="14847" max="14847" width="10" style="212" customWidth="1"/>
    <col min="14848" max="14854" width="0" style="212" hidden="1" customWidth="1"/>
    <col min="14855" max="14855" width="10.375" style="212" customWidth="1"/>
    <col min="14856" max="14856" width="9.375" style="212" customWidth="1"/>
    <col min="14857" max="14857" width="0" style="212" hidden="1" customWidth="1"/>
    <col min="14858" max="14858" width="14.375" style="212" customWidth="1"/>
    <col min="14859" max="14859" width="9.625" style="212" customWidth="1"/>
    <col min="14860" max="14860" width="15.875" style="212" customWidth="1"/>
    <col min="14861" max="14861" width="11" style="212" customWidth="1"/>
    <col min="14862" max="14862" width="11.5" style="212" customWidth="1"/>
    <col min="14863" max="15091" width="8.25" style="212"/>
    <col min="15092" max="15092" width="4.25" style="212" customWidth="1"/>
    <col min="15093" max="15093" width="28.75" style="212" customWidth="1"/>
    <col min="15094" max="15094" width="14.25" style="212" customWidth="1"/>
    <col min="15095" max="15095" width="0" style="212" hidden="1" customWidth="1"/>
    <col min="15096" max="15096" width="17.375" style="212" customWidth="1"/>
    <col min="15097" max="15100" width="0" style="212" hidden="1" customWidth="1"/>
    <col min="15101" max="15101" width="11.25" style="212" customWidth="1"/>
    <col min="15102" max="15102" width="10.25" style="212" customWidth="1"/>
    <col min="15103" max="15103" width="10" style="212" customWidth="1"/>
    <col min="15104" max="15110" width="0" style="212" hidden="1" customWidth="1"/>
    <col min="15111" max="15111" width="10.375" style="212" customWidth="1"/>
    <col min="15112" max="15112" width="9.375" style="212" customWidth="1"/>
    <col min="15113" max="15113" width="0" style="212" hidden="1" customWidth="1"/>
    <col min="15114" max="15114" width="14.375" style="212" customWidth="1"/>
    <col min="15115" max="15115" width="9.625" style="212" customWidth="1"/>
    <col min="15116" max="15116" width="15.875" style="212" customWidth="1"/>
    <col min="15117" max="15117" width="11" style="212" customWidth="1"/>
    <col min="15118" max="15118" width="11.5" style="212" customWidth="1"/>
    <col min="15119" max="15347" width="8.25" style="212"/>
    <col min="15348" max="15348" width="4.25" style="212" customWidth="1"/>
    <col min="15349" max="15349" width="28.75" style="212" customWidth="1"/>
    <col min="15350" max="15350" width="14.25" style="212" customWidth="1"/>
    <col min="15351" max="15351" width="0" style="212" hidden="1" customWidth="1"/>
    <col min="15352" max="15352" width="17.375" style="212" customWidth="1"/>
    <col min="15353" max="15356" width="0" style="212" hidden="1" customWidth="1"/>
    <col min="15357" max="15357" width="11.25" style="212" customWidth="1"/>
    <col min="15358" max="15358" width="10.25" style="212" customWidth="1"/>
    <col min="15359" max="15359" width="10" style="212" customWidth="1"/>
    <col min="15360" max="15366" width="0" style="212" hidden="1" customWidth="1"/>
    <col min="15367" max="15367" width="10.375" style="212" customWidth="1"/>
    <col min="15368" max="15368" width="9.375" style="212" customWidth="1"/>
    <col min="15369" max="15369" width="0" style="212" hidden="1" customWidth="1"/>
    <col min="15370" max="15370" width="14.375" style="212" customWidth="1"/>
    <col min="15371" max="15371" width="9.625" style="212" customWidth="1"/>
    <col min="15372" max="15372" width="15.875" style="212" customWidth="1"/>
    <col min="15373" max="15373" width="11" style="212" customWidth="1"/>
    <col min="15374" max="15374" width="11.5" style="212" customWidth="1"/>
    <col min="15375" max="15603" width="8.25" style="212"/>
    <col min="15604" max="15604" width="4.25" style="212" customWidth="1"/>
    <col min="15605" max="15605" width="28.75" style="212" customWidth="1"/>
    <col min="15606" max="15606" width="14.25" style="212" customWidth="1"/>
    <col min="15607" max="15607" width="0" style="212" hidden="1" customWidth="1"/>
    <col min="15608" max="15608" width="17.375" style="212" customWidth="1"/>
    <col min="15609" max="15612" width="0" style="212" hidden="1" customWidth="1"/>
    <col min="15613" max="15613" width="11.25" style="212" customWidth="1"/>
    <col min="15614" max="15614" width="10.25" style="212" customWidth="1"/>
    <col min="15615" max="15615" width="10" style="212" customWidth="1"/>
    <col min="15616" max="15622" width="0" style="212" hidden="1" customWidth="1"/>
    <col min="15623" max="15623" width="10.375" style="212" customWidth="1"/>
    <col min="15624" max="15624" width="9.375" style="212" customWidth="1"/>
    <col min="15625" max="15625" width="0" style="212" hidden="1" customWidth="1"/>
    <col min="15626" max="15626" width="14.375" style="212" customWidth="1"/>
    <col min="15627" max="15627" width="9.625" style="212" customWidth="1"/>
    <col min="15628" max="15628" width="15.875" style="212" customWidth="1"/>
    <col min="15629" max="15629" width="11" style="212" customWidth="1"/>
    <col min="15630" max="15630" width="11.5" style="212" customWidth="1"/>
    <col min="15631" max="15859" width="8.25" style="212"/>
    <col min="15860" max="15860" width="4.25" style="212" customWidth="1"/>
    <col min="15861" max="15861" width="28.75" style="212" customWidth="1"/>
    <col min="15862" max="15862" width="14.25" style="212" customWidth="1"/>
    <col min="15863" max="15863" width="0" style="212" hidden="1" customWidth="1"/>
    <col min="15864" max="15864" width="17.375" style="212" customWidth="1"/>
    <col min="15865" max="15868" width="0" style="212" hidden="1" customWidth="1"/>
    <col min="15869" max="15869" width="11.25" style="212" customWidth="1"/>
    <col min="15870" max="15870" width="10.25" style="212" customWidth="1"/>
    <col min="15871" max="15871" width="10" style="212" customWidth="1"/>
    <col min="15872" max="15878" width="0" style="212" hidden="1" customWidth="1"/>
    <col min="15879" max="15879" width="10.375" style="212" customWidth="1"/>
    <col min="15880" max="15880" width="9.375" style="212" customWidth="1"/>
    <col min="15881" max="15881" width="0" style="212" hidden="1" customWidth="1"/>
    <col min="15882" max="15882" width="14.375" style="212" customWidth="1"/>
    <col min="15883" max="15883" width="9.625" style="212" customWidth="1"/>
    <col min="15884" max="15884" width="15.875" style="212" customWidth="1"/>
    <col min="15885" max="15885" width="11" style="212" customWidth="1"/>
    <col min="15886" max="15886" width="11.5" style="212" customWidth="1"/>
    <col min="15887" max="16115" width="8.25" style="212"/>
    <col min="16116" max="16116" width="4.25" style="212" customWidth="1"/>
    <col min="16117" max="16117" width="28.75" style="212" customWidth="1"/>
    <col min="16118" max="16118" width="14.25" style="212" customWidth="1"/>
    <col min="16119" max="16119" width="0" style="212" hidden="1" customWidth="1"/>
    <col min="16120" max="16120" width="17.375" style="212" customWidth="1"/>
    <col min="16121" max="16124" width="0" style="212" hidden="1" customWidth="1"/>
    <col min="16125" max="16125" width="11.25" style="212" customWidth="1"/>
    <col min="16126" max="16126" width="10.25" style="212" customWidth="1"/>
    <col min="16127" max="16127" width="10" style="212" customWidth="1"/>
    <col min="16128" max="16134" width="0" style="212" hidden="1" customWidth="1"/>
    <col min="16135" max="16135" width="10.375" style="212" customWidth="1"/>
    <col min="16136" max="16136" width="9.375" style="212" customWidth="1"/>
    <col min="16137" max="16137" width="0" style="212" hidden="1" customWidth="1"/>
    <col min="16138" max="16138" width="14.375" style="212" customWidth="1"/>
    <col min="16139" max="16139" width="9.625" style="212" customWidth="1"/>
    <col min="16140" max="16140" width="15.875" style="212" customWidth="1"/>
    <col min="16141" max="16141" width="11" style="212" customWidth="1"/>
    <col min="16142" max="16142" width="11.5" style="212" customWidth="1"/>
    <col min="16143" max="16384" width="8.25" style="212"/>
  </cols>
  <sheetData>
    <row r="1" spans="1:15" s="199" customFormat="1" ht="26.25" customHeight="1">
      <c r="A1" s="1052" t="s">
        <v>1749</v>
      </c>
      <c r="B1" s="1052"/>
      <c r="C1" s="1052"/>
      <c r="D1" s="1052"/>
      <c r="E1" s="1052"/>
      <c r="F1" s="1052"/>
      <c r="G1" s="1052"/>
      <c r="H1" s="1052"/>
      <c r="I1" s="1052"/>
      <c r="J1" s="1052"/>
      <c r="K1" s="187"/>
      <c r="M1" s="200"/>
    </row>
    <row r="2" spans="1:15" s="199" customFormat="1" ht="21" customHeight="1">
      <c r="A2" s="1053" t="str">
        <f>'4. NTM 2023 (đối ứng)'!A2:F2</f>
        <v>(Kèm theo Quyết định số       4848     /QĐ-UBND ngày     19     /    12     /2023 của UBND tỉnh)</v>
      </c>
      <c r="B2" s="1053"/>
      <c r="C2" s="1053"/>
      <c r="D2" s="1053"/>
      <c r="E2" s="1053"/>
      <c r="F2" s="1053"/>
      <c r="G2" s="1053"/>
      <c r="H2" s="1053"/>
      <c r="I2" s="1053"/>
      <c r="J2" s="1053"/>
      <c r="K2" s="187"/>
      <c r="M2" s="200"/>
    </row>
    <row r="3" spans="1:15" s="199" customFormat="1" ht="18.75">
      <c r="A3" s="53"/>
      <c r="B3" s="201"/>
      <c r="C3" s="54"/>
      <c r="D3" s="398"/>
      <c r="E3" s="56"/>
      <c r="F3" s="54"/>
      <c r="G3" s="55"/>
      <c r="H3" s="185"/>
      <c r="I3" s="1054" t="s">
        <v>0</v>
      </c>
      <c r="J3" s="1054"/>
      <c r="K3" s="202"/>
      <c r="M3" s="200"/>
    </row>
    <row r="4" spans="1:15" s="203" customFormat="1" ht="20.25" customHeight="1">
      <c r="A4" s="1055" t="s">
        <v>54</v>
      </c>
      <c r="B4" s="1055" t="s">
        <v>42</v>
      </c>
      <c r="C4" s="1055" t="s">
        <v>63</v>
      </c>
      <c r="D4" s="1055" t="s">
        <v>346</v>
      </c>
      <c r="E4" s="1057" t="s">
        <v>348</v>
      </c>
      <c r="F4" s="414" t="s">
        <v>64</v>
      </c>
      <c r="G4" s="1058" t="s">
        <v>121</v>
      </c>
      <c r="H4" s="1057" t="s">
        <v>122</v>
      </c>
      <c r="I4" s="1057" t="s">
        <v>432</v>
      </c>
      <c r="J4" s="1055" t="s">
        <v>2</v>
      </c>
      <c r="K4" s="57"/>
      <c r="M4" s="204"/>
    </row>
    <row r="5" spans="1:15" s="203" customFormat="1" ht="47.25">
      <c r="A5" s="1055"/>
      <c r="B5" s="1055"/>
      <c r="C5" s="1055"/>
      <c r="D5" s="1056"/>
      <c r="E5" s="1057"/>
      <c r="F5" s="121" t="s">
        <v>123</v>
      </c>
      <c r="G5" s="1059"/>
      <c r="H5" s="1057"/>
      <c r="I5" s="1057"/>
      <c r="J5" s="1055"/>
      <c r="K5" s="57"/>
      <c r="M5" s="204"/>
    </row>
    <row r="6" spans="1:15" s="903" customFormat="1" ht="17.25" customHeight="1">
      <c r="A6" s="900" t="s">
        <v>35</v>
      </c>
      <c r="B6" s="900" t="s">
        <v>41</v>
      </c>
      <c r="C6" s="900" t="s">
        <v>44</v>
      </c>
      <c r="D6" s="900" t="s">
        <v>62</v>
      </c>
      <c r="E6" s="901">
        <v>1</v>
      </c>
      <c r="F6" s="900">
        <v>2</v>
      </c>
      <c r="G6" s="900">
        <v>3</v>
      </c>
      <c r="H6" s="901">
        <v>4</v>
      </c>
      <c r="I6" s="901">
        <v>5</v>
      </c>
      <c r="J6" s="900">
        <v>6</v>
      </c>
      <c r="K6" s="902"/>
      <c r="M6" s="904"/>
    </row>
    <row r="7" spans="1:15" s="203" customFormat="1" ht="18.75" customHeight="1">
      <c r="A7" s="289"/>
      <c r="B7" s="286" t="s">
        <v>1739</v>
      </c>
      <c r="C7" s="205"/>
      <c r="D7" s="412"/>
      <c r="E7" s="206">
        <f>E8+E20+E48</f>
        <v>696359</v>
      </c>
      <c r="F7" s="206">
        <f>F8+F20+F48</f>
        <v>588478</v>
      </c>
      <c r="G7" s="206">
        <f>G8+G20+G48</f>
        <v>133400</v>
      </c>
      <c r="H7" s="206">
        <f>H8+H20+H48</f>
        <v>455078</v>
      </c>
      <c r="I7" s="206">
        <f>I8+I20+I48</f>
        <v>198800</v>
      </c>
      <c r="J7" s="186"/>
      <c r="K7" s="207"/>
      <c r="L7" s="208"/>
      <c r="M7" s="204"/>
    </row>
    <row r="8" spans="1:15" s="203" customFormat="1" ht="30">
      <c r="A8" s="58" t="s">
        <v>4</v>
      </c>
      <c r="B8" s="64" t="s">
        <v>1605</v>
      </c>
      <c r="C8" s="59"/>
      <c r="D8" s="413"/>
      <c r="E8" s="134">
        <f>SUM(E9:E19)</f>
        <v>87859</v>
      </c>
      <c r="F8" s="134">
        <f>SUM(F9:F19)</f>
        <v>75578</v>
      </c>
      <c r="G8" s="134">
        <f>SUM(G9:G19)</f>
        <v>49600</v>
      </c>
      <c r="H8" s="134">
        <f>SUM(H9:H19)</f>
        <v>25978</v>
      </c>
      <c r="I8" s="134">
        <f>SUM(I9:I19)</f>
        <v>25978</v>
      </c>
      <c r="J8" s="779" t="s">
        <v>172</v>
      </c>
      <c r="K8" s="207"/>
      <c r="M8" s="204"/>
    </row>
    <row r="9" spans="1:15" s="209" customFormat="1" ht="47.25">
      <c r="A9" s="60">
        <v>1</v>
      </c>
      <c r="B9" s="66" t="s">
        <v>660</v>
      </c>
      <c r="C9" s="2" t="s">
        <v>52</v>
      </c>
      <c r="D9" s="2" t="s">
        <v>1419</v>
      </c>
      <c r="E9" s="8">
        <v>3884</v>
      </c>
      <c r="F9" s="8">
        <v>3579</v>
      </c>
      <c r="G9" s="8">
        <v>3000</v>
      </c>
      <c r="H9" s="8">
        <v>579</v>
      </c>
      <c r="I9" s="8">
        <v>579</v>
      </c>
      <c r="J9" s="2"/>
      <c r="K9" s="207"/>
      <c r="M9" s="210"/>
    </row>
    <row r="10" spans="1:15" ht="31.5">
      <c r="A10" s="60">
        <v>2</v>
      </c>
      <c r="B10" s="65" t="s">
        <v>661</v>
      </c>
      <c r="C10" s="2" t="s">
        <v>50</v>
      </c>
      <c r="D10" s="2" t="s">
        <v>1420</v>
      </c>
      <c r="E10" s="8">
        <v>5941</v>
      </c>
      <c r="F10" s="8">
        <v>5500</v>
      </c>
      <c r="G10" s="8">
        <v>3800</v>
      </c>
      <c r="H10" s="8">
        <v>1700</v>
      </c>
      <c r="I10" s="8">
        <v>1700</v>
      </c>
      <c r="J10" s="2"/>
      <c r="K10" s="207"/>
      <c r="L10" s="211"/>
      <c r="M10" s="212"/>
    </row>
    <row r="11" spans="1:15" s="209" customFormat="1" ht="31.5">
      <c r="A11" s="60">
        <v>3</v>
      </c>
      <c r="B11" s="65" t="s">
        <v>1436</v>
      </c>
      <c r="C11" s="2" t="s">
        <v>69</v>
      </c>
      <c r="D11" s="2" t="s">
        <v>1421</v>
      </c>
      <c r="E11" s="8">
        <v>7479</v>
      </c>
      <c r="F11" s="8">
        <v>6000</v>
      </c>
      <c r="G11" s="8">
        <v>5000</v>
      </c>
      <c r="H11" s="8">
        <v>1000</v>
      </c>
      <c r="I11" s="8">
        <v>1000</v>
      </c>
      <c r="J11" s="2"/>
      <c r="K11" s="207"/>
      <c r="L11" s="203"/>
      <c r="M11" s="210"/>
    </row>
    <row r="12" spans="1:15" s="209" customFormat="1" ht="31.5">
      <c r="A12" s="60">
        <v>4</v>
      </c>
      <c r="B12" s="65" t="s">
        <v>662</v>
      </c>
      <c r="C12" s="2" t="s">
        <v>49</v>
      </c>
      <c r="D12" s="2" t="s">
        <v>1422</v>
      </c>
      <c r="E12" s="8">
        <v>7944</v>
      </c>
      <c r="F12" s="8">
        <v>5500</v>
      </c>
      <c r="G12" s="8">
        <v>3800</v>
      </c>
      <c r="H12" s="8">
        <v>1700</v>
      </c>
      <c r="I12" s="8">
        <v>1700</v>
      </c>
      <c r="J12" s="2"/>
      <c r="K12" s="207"/>
      <c r="L12" s="203"/>
      <c r="M12" s="210"/>
    </row>
    <row r="13" spans="1:15" ht="63">
      <c r="A13" s="60">
        <v>5</v>
      </c>
      <c r="B13" s="65" t="s">
        <v>1435</v>
      </c>
      <c r="C13" s="2" t="s">
        <v>68</v>
      </c>
      <c r="D13" s="409" t="s">
        <v>1423</v>
      </c>
      <c r="E13" s="8">
        <v>11294</v>
      </c>
      <c r="F13" s="8">
        <v>10000</v>
      </c>
      <c r="G13" s="8">
        <v>6000</v>
      </c>
      <c r="H13" s="8">
        <v>4000</v>
      </c>
      <c r="I13" s="8">
        <v>4000</v>
      </c>
      <c r="J13" s="61"/>
      <c r="K13" s="207"/>
      <c r="L13" s="211"/>
      <c r="M13" s="212"/>
    </row>
    <row r="14" spans="1:15" ht="31.5">
      <c r="A14" s="60">
        <v>6</v>
      </c>
      <c r="B14" s="65" t="s">
        <v>174</v>
      </c>
      <c r="C14" s="2" t="s">
        <v>88</v>
      </c>
      <c r="D14" s="409" t="s">
        <v>1424</v>
      </c>
      <c r="E14" s="8">
        <v>14692</v>
      </c>
      <c r="F14" s="8">
        <v>10000</v>
      </c>
      <c r="G14" s="8">
        <v>5900</v>
      </c>
      <c r="H14" s="8">
        <v>4100</v>
      </c>
      <c r="I14" s="8">
        <v>4100</v>
      </c>
      <c r="J14" s="179"/>
      <c r="K14" s="207"/>
      <c r="L14" s="211"/>
      <c r="M14" s="212"/>
    </row>
    <row r="15" spans="1:15" s="214" customFormat="1" ht="35.25" customHeight="1">
      <c r="A15" s="60">
        <v>7</v>
      </c>
      <c r="B15" s="178" t="s">
        <v>663</v>
      </c>
      <c r="C15" s="179" t="s">
        <v>65</v>
      </c>
      <c r="D15" s="179" t="s">
        <v>1425</v>
      </c>
      <c r="E15" s="8">
        <v>5333</v>
      </c>
      <c r="F15" s="8">
        <v>5333</v>
      </c>
      <c r="G15" s="8">
        <v>3600</v>
      </c>
      <c r="H15" s="8">
        <v>1733</v>
      </c>
      <c r="I15" s="8">
        <v>1733</v>
      </c>
      <c r="J15" s="179"/>
      <c r="K15" s="207"/>
      <c r="L15" s="208"/>
      <c r="M15" s="213"/>
    </row>
    <row r="16" spans="1:15" s="215" customFormat="1" ht="47.25">
      <c r="A16" s="244">
        <v>8</v>
      </c>
      <c r="B16" s="66" t="s">
        <v>179</v>
      </c>
      <c r="C16" s="244" t="s">
        <v>51</v>
      </c>
      <c r="D16" s="2" t="s">
        <v>1426</v>
      </c>
      <c r="E16" s="8">
        <v>9252</v>
      </c>
      <c r="F16" s="8">
        <v>8500</v>
      </c>
      <c r="G16" s="8">
        <v>5100</v>
      </c>
      <c r="H16" s="8">
        <v>3400</v>
      </c>
      <c r="I16" s="8">
        <v>3400</v>
      </c>
      <c r="J16" s="179"/>
      <c r="K16" s="207"/>
      <c r="M16" s="216"/>
      <c r="N16" s="217"/>
      <c r="O16" s="217"/>
    </row>
    <row r="17" spans="1:15" ht="31.5">
      <c r="A17" s="60">
        <v>9</v>
      </c>
      <c r="B17" s="65" t="s">
        <v>664</v>
      </c>
      <c r="C17" s="2" t="s">
        <v>47</v>
      </c>
      <c r="D17" s="409" t="s">
        <v>1427</v>
      </c>
      <c r="E17" s="8">
        <v>5728</v>
      </c>
      <c r="F17" s="8">
        <v>5500</v>
      </c>
      <c r="G17" s="8">
        <v>3800</v>
      </c>
      <c r="H17" s="8">
        <v>1700</v>
      </c>
      <c r="I17" s="8">
        <v>1700</v>
      </c>
      <c r="J17" s="61"/>
      <c r="K17" s="207"/>
      <c r="L17" s="218"/>
      <c r="M17" s="219"/>
      <c r="N17" s="219"/>
      <c r="O17" s="220"/>
    </row>
    <row r="18" spans="1:15" ht="31.5">
      <c r="A18" s="60">
        <v>10</v>
      </c>
      <c r="B18" s="65" t="s">
        <v>190</v>
      </c>
      <c r="C18" s="2" t="s">
        <v>73</v>
      </c>
      <c r="D18" s="409" t="s">
        <v>1428</v>
      </c>
      <c r="E18" s="8">
        <v>7166</v>
      </c>
      <c r="F18" s="8">
        <v>7166</v>
      </c>
      <c r="G18" s="8">
        <v>4500</v>
      </c>
      <c r="H18" s="8">
        <v>2666</v>
      </c>
      <c r="I18" s="8">
        <v>2666</v>
      </c>
      <c r="J18" s="61"/>
      <c r="K18" s="207"/>
      <c r="L18" s="218"/>
      <c r="M18" s="219"/>
      <c r="N18" s="219"/>
    </row>
    <row r="19" spans="1:15" ht="47.25">
      <c r="A19" s="60">
        <v>11</v>
      </c>
      <c r="B19" s="65" t="s">
        <v>175</v>
      </c>
      <c r="C19" s="2" t="s">
        <v>70</v>
      </c>
      <c r="D19" s="409" t="s">
        <v>665</v>
      </c>
      <c r="E19" s="8">
        <v>9146</v>
      </c>
      <c r="F19" s="8">
        <v>8500</v>
      </c>
      <c r="G19" s="8">
        <v>5100</v>
      </c>
      <c r="H19" s="8">
        <v>3400</v>
      </c>
      <c r="I19" s="8">
        <v>3400</v>
      </c>
      <c r="J19" s="61"/>
      <c r="K19" s="207"/>
      <c r="L19" s="218"/>
      <c r="M19" s="219"/>
      <c r="N19" s="219"/>
    </row>
    <row r="20" spans="1:15" ht="45">
      <c r="A20" s="245" t="s">
        <v>8</v>
      </c>
      <c r="B20" s="177" t="s">
        <v>124</v>
      </c>
      <c r="C20" s="6"/>
      <c r="D20" s="399"/>
      <c r="E20" s="9">
        <f>SUM(E21:E47)</f>
        <v>225000</v>
      </c>
      <c r="F20" s="9">
        <f t="shared" ref="F20:I20" si="0">SUM(F21:F47)</f>
        <v>206800</v>
      </c>
      <c r="G20" s="9">
        <f t="shared" si="0"/>
        <v>83800</v>
      </c>
      <c r="H20" s="9">
        <f t="shared" si="0"/>
        <v>123000</v>
      </c>
      <c r="I20" s="9">
        <f t="shared" si="0"/>
        <v>50300</v>
      </c>
      <c r="J20" s="225" t="s">
        <v>1590</v>
      </c>
      <c r="K20" s="226"/>
      <c r="L20" s="218"/>
      <c r="M20" s="219"/>
      <c r="N20" s="219"/>
    </row>
    <row r="21" spans="1:15" ht="47.25">
      <c r="A21" s="60">
        <v>1</v>
      </c>
      <c r="B21" s="65" t="s">
        <v>666</v>
      </c>
      <c r="C21" s="2" t="s">
        <v>88</v>
      </c>
      <c r="D21" s="408" t="s">
        <v>1429</v>
      </c>
      <c r="E21" s="8">
        <v>8000</v>
      </c>
      <c r="F21" s="8">
        <v>6800</v>
      </c>
      <c r="G21" s="8">
        <v>2700</v>
      </c>
      <c r="H21" s="8">
        <v>4100</v>
      </c>
      <c r="I21" s="8">
        <v>1700</v>
      </c>
      <c r="J21" s="61"/>
      <c r="K21" s="226"/>
      <c r="L21" s="218"/>
      <c r="M21" s="219"/>
      <c r="N21" s="219"/>
    </row>
    <row r="22" spans="1:15" ht="63">
      <c r="A22" s="60">
        <v>2</v>
      </c>
      <c r="B22" s="65" t="s">
        <v>667</v>
      </c>
      <c r="C22" s="2" t="s">
        <v>52</v>
      </c>
      <c r="D22" s="408" t="s">
        <v>1430</v>
      </c>
      <c r="E22" s="8">
        <v>5000</v>
      </c>
      <c r="F22" s="8">
        <v>4200</v>
      </c>
      <c r="G22" s="8">
        <v>1700</v>
      </c>
      <c r="H22" s="8">
        <v>2500</v>
      </c>
      <c r="I22" s="8">
        <v>1000</v>
      </c>
      <c r="J22" s="61"/>
      <c r="K22" s="226"/>
      <c r="L22" s="218"/>
      <c r="M22" s="219"/>
      <c r="N22" s="219"/>
    </row>
    <row r="23" spans="1:15" ht="63">
      <c r="A23" s="60">
        <v>3</v>
      </c>
      <c r="B23" s="65" t="s">
        <v>668</v>
      </c>
      <c r="C23" s="2" t="s">
        <v>68</v>
      </c>
      <c r="D23" s="408" t="s">
        <v>1431</v>
      </c>
      <c r="E23" s="8">
        <v>9000</v>
      </c>
      <c r="F23" s="8">
        <v>7600</v>
      </c>
      <c r="G23" s="8">
        <v>3100</v>
      </c>
      <c r="H23" s="8">
        <v>4500</v>
      </c>
      <c r="I23" s="8">
        <v>1800</v>
      </c>
      <c r="J23" s="61"/>
      <c r="K23" s="226"/>
      <c r="L23" s="218"/>
      <c r="M23" s="219"/>
      <c r="N23" s="219"/>
    </row>
    <row r="24" spans="1:15" ht="63">
      <c r="A24" s="60">
        <v>4</v>
      </c>
      <c r="B24" s="65" t="s">
        <v>669</v>
      </c>
      <c r="C24" s="2" t="s">
        <v>51</v>
      </c>
      <c r="D24" s="408" t="s">
        <v>1432</v>
      </c>
      <c r="E24" s="8">
        <v>9000</v>
      </c>
      <c r="F24" s="8">
        <v>7600</v>
      </c>
      <c r="G24" s="8">
        <v>3100</v>
      </c>
      <c r="H24" s="8">
        <v>4500</v>
      </c>
      <c r="I24" s="8">
        <v>1800</v>
      </c>
      <c r="J24" s="61"/>
      <c r="K24" s="226"/>
      <c r="L24" s="218"/>
      <c r="M24" s="219"/>
      <c r="N24" s="219"/>
    </row>
    <row r="25" spans="1:15" ht="63">
      <c r="A25" s="60">
        <v>5</v>
      </c>
      <c r="B25" s="65" t="s">
        <v>670</v>
      </c>
      <c r="C25" s="2" t="s">
        <v>139</v>
      </c>
      <c r="D25" s="408" t="s">
        <v>1433</v>
      </c>
      <c r="E25" s="8">
        <v>8000</v>
      </c>
      <c r="F25" s="8">
        <v>6800</v>
      </c>
      <c r="G25" s="8">
        <v>2700</v>
      </c>
      <c r="H25" s="8">
        <v>4100</v>
      </c>
      <c r="I25" s="8">
        <v>1700</v>
      </c>
      <c r="J25" s="61"/>
      <c r="K25" s="226"/>
      <c r="L25" s="218"/>
      <c r="M25" s="219"/>
      <c r="N25" s="219"/>
    </row>
    <row r="26" spans="1:15" ht="31.5">
      <c r="A26" s="60">
        <v>6</v>
      </c>
      <c r="B26" s="65" t="s">
        <v>671</v>
      </c>
      <c r="C26" s="2" t="s">
        <v>89</v>
      </c>
      <c r="D26" s="408" t="s">
        <v>1434</v>
      </c>
      <c r="E26" s="8">
        <v>10000</v>
      </c>
      <c r="F26" s="8">
        <v>8500</v>
      </c>
      <c r="G26" s="8">
        <v>3400</v>
      </c>
      <c r="H26" s="8">
        <v>5100</v>
      </c>
      <c r="I26" s="8">
        <v>2100</v>
      </c>
      <c r="J26" s="61"/>
      <c r="K26" s="226"/>
      <c r="L26" s="218"/>
      <c r="M26" s="219"/>
      <c r="N26" s="219"/>
    </row>
    <row r="27" spans="1:15" ht="31.5">
      <c r="A27" s="60">
        <v>7</v>
      </c>
      <c r="B27" s="304" t="s">
        <v>308</v>
      </c>
      <c r="C27" s="275" t="s">
        <v>89</v>
      </c>
      <c r="D27" s="408" t="s">
        <v>1437</v>
      </c>
      <c r="E27" s="8">
        <v>9000</v>
      </c>
      <c r="F27" s="8">
        <v>7600</v>
      </c>
      <c r="G27" s="8">
        <v>3100</v>
      </c>
      <c r="H27" s="8">
        <v>4500</v>
      </c>
      <c r="I27" s="8">
        <v>1800</v>
      </c>
      <c r="J27" s="61"/>
      <c r="K27" s="226"/>
      <c r="L27" s="218"/>
      <c r="M27" s="219"/>
      <c r="N27" s="219"/>
    </row>
    <row r="28" spans="1:15" ht="63">
      <c r="A28" s="60">
        <v>8</v>
      </c>
      <c r="B28" s="778" t="s">
        <v>672</v>
      </c>
      <c r="C28" s="2" t="s">
        <v>70</v>
      </c>
      <c r="D28" s="408" t="s">
        <v>1438</v>
      </c>
      <c r="E28" s="8">
        <v>10000</v>
      </c>
      <c r="F28" s="8">
        <v>8500</v>
      </c>
      <c r="G28" s="8">
        <v>3500</v>
      </c>
      <c r="H28" s="8">
        <v>5000</v>
      </c>
      <c r="I28" s="8">
        <v>2000</v>
      </c>
      <c r="J28" s="61"/>
      <c r="K28" s="226"/>
      <c r="L28" s="218"/>
      <c r="M28" s="219"/>
      <c r="N28" s="219"/>
    </row>
    <row r="29" spans="1:15" ht="47.25">
      <c r="A29" s="60">
        <v>9</v>
      </c>
      <c r="B29" s="65" t="s">
        <v>673</v>
      </c>
      <c r="C29" s="2" t="s">
        <v>70</v>
      </c>
      <c r="D29" s="408" t="s">
        <v>1439</v>
      </c>
      <c r="E29" s="8">
        <v>8000</v>
      </c>
      <c r="F29" s="8">
        <v>6800</v>
      </c>
      <c r="G29" s="8">
        <v>2800</v>
      </c>
      <c r="H29" s="8">
        <v>4000</v>
      </c>
      <c r="I29" s="8">
        <v>1600</v>
      </c>
      <c r="J29" s="61"/>
      <c r="K29" s="226"/>
      <c r="L29" s="218"/>
      <c r="M29" s="219"/>
      <c r="N29" s="219"/>
    </row>
    <row r="30" spans="1:15" ht="47.25">
      <c r="A30" s="60">
        <v>10</v>
      </c>
      <c r="B30" s="65" t="s">
        <v>309</v>
      </c>
      <c r="C30" s="2" t="s">
        <v>71</v>
      </c>
      <c r="D30" s="408" t="s">
        <v>1440</v>
      </c>
      <c r="E30" s="8">
        <v>8000</v>
      </c>
      <c r="F30" s="8">
        <v>6800</v>
      </c>
      <c r="G30" s="8">
        <v>2800</v>
      </c>
      <c r="H30" s="8">
        <v>4000</v>
      </c>
      <c r="I30" s="8">
        <v>1600</v>
      </c>
      <c r="J30" s="61"/>
      <c r="K30" s="226"/>
      <c r="L30" s="218"/>
      <c r="M30" s="219"/>
      <c r="N30" s="219"/>
    </row>
    <row r="31" spans="1:15" ht="47.25">
      <c r="A31" s="60">
        <v>11</v>
      </c>
      <c r="B31" s="65" t="s">
        <v>674</v>
      </c>
      <c r="C31" s="2" t="s">
        <v>46</v>
      </c>
      <c r="D31" s="408" t="s">
        <v>1441</v>
      </c>
      <c r="E31" s="8">
        <v>8500</v>
      </c>
      <c r="F31" s="8">
        <v>8500</v>
      </c>
      <c r="G31" s="8">
        <v>3500</v>
      </c>
      <c r="H31" s="8">
        <v>5000</v>
      </c>
      <c r="I31" s="8">
        <v>2000</v>
      </c>
      <c r="J31" s="61"/>
      <c r="K31" s="226"/>
      <c r="L31" s="218"/>
      <c r="M31" s="219"/>
      <c r="N31" s="219"/>
    </row>
    <row r="32" spans="1:15" ht="31.5">
      <c r="A32" s="60">
        <v>12</v>
      </c>
      <c r="B32" s="65" t="s">
        <v>310</v>
      </c>
      <c r="C32" s="2" t="s">
        <v>47</v>
      </c>
      <c r="D32" s="408" t="s">
        <v>1442</v>
      </c>
      <c r="E32" s="8">
        <v>8000</v>
      </c>
      <c r="F32" s="8">
        <v>8000</v>
      </c>
      <c r="G32" s="8">
        <v>3200</v>
      </c>
      <c r="H32" s="8">
        <v>4800</v>
      </c>
      <c r="I32" s="8">
        <v>2000</v>
      </c>
      <c r="J32" s="61"/>
      <c r="K32" s="226"/>
      <c r="L32" s="218"/>
      <c r="M32" s="219"/>
      <c r="N32" s="219"/>
    </row>
    <row r="33" spans="1:14" ht="31.5">
      <c r="A33" s="60">
        <v>13</v>
      </c>
      <c r="B33" s="65" t="s">
        <v>675</v>
      </c>
      <c r="C33" s="2" t="s">
        <v>48</v>
      </c>
      <c r="D33" s="408" t="s">
        <v>1443</v>
      </c>
      <c r="E33" s="8">
        <v>8000</v>
      </c>
      <c r="F33" s="8">
        <v>8000</v>
      </c>
      <c r="G33" s="8">
        <v>3200</v>
      </c>
      <c r="H33" s="8">
        <v>4800</v>
      </c>
      <c r="I33" s="8">
        <v>2000</v>
      </c>
      <c r="J33" s="302"/>
      <c r="K33" s="226"/>
      <c r="L33" s="218"/>
      <c r="M33" s="219"/>
      <c r="N33" s="219"/>
    </row>
    <row r="34" spans="1:14" ht="31.5">
      <c r="A34" s="60">
        <v>14</v>
      </c>
      <c r="B34" s="65" t="s">
        <v>676</v>
      </c>
      <c r="C34" s="2" t="s">
        <v>75</v>
      </c>
      <c r="D34" s="408" t="s">
        <v>1444</v>
      </c>
      <c r="E34" s="8">
        <v>7000</v>
      </c>
      <c r="F34" s="8">
        <v>7000</v>
      </c>
      <c r="G34" s="8">
        <v>2800</v>
      </c>
      <c r="H34" s="8">
        <v>4200</v>
      </c>
      <c r="I34" s="8">
        <v>1700</v>
      </c>
      <c r="J34" s="61"/>
      <c r="K34" s="226"/>
      <c r="L34" s="218"/>
      <c r="M34" s="219"/>
      <c r="N34" s="219"/>
    </row>
    <row r="35" spans="1:14" ht="31.5">
      <c r="A35" s="60">
        <v>15</v>
      </c>
      <c r="B35" s="65" t="s">
        <v>311</v>
      </c>
      <c r="C35" s="2" t="s">
        <v>53</v>
      </c>
      <c r="D35" s="408" t="s">
        <v>1445</v>
      </c>
      <c r="E35" s="8">
        <v>8000</v>
      </c>
      <c r="F35" s="8">
        <v>8000</v>
      </c>
      <c r="G35" s="8">
        <v>3200</v>
      </c>
      <c r="H35" s="8">
        <v>4800</v>
      </c>
      <c r="I35" s="8">
        <v>2000</v>
      </c>
      <c r="J35" s="61"/>
      <c r="K35" s="226"/>
      <c r="L35" s="218"/>
      <c r="M35" s="219"/>
      <c r="N35" s="219"/>
    </row>
    <row r="36" spans="1:14" ht="31.5">
      <c r="A36" s="60">
        <v>16</v>
      </c>
      <c r="B36" s="65" t="s">
        <v>312</v>
      </c>
      <c r="C36" s="2" t="s">
        <v>53</v>
      </c>
      <c r="D36" s="408" t="s">
        <v>1446</v>
      </c>
      <c r="E36" s="8">
        <v>8000</v>
      </c>
      <c r="F36" s="8">
        <v>8000</v>
      </c>
      <c r="G36" s="8">
        <v>3200</v>
      </c>
      <c r="H36" s="8">
        <v>4800</v>
      </c>
      <c r="I36" s="8">
        <v>2000</v>
      </c>
      <c r="J36" s="61"/>
      <c r="K36" s="226"/>
      <c r="L36" s="218"/>
      <c r="M36" s="219"/>
      <c r="N36" s="219"/>
    </row>
    <row r="37" spans="1:14" ht="31.5">
      <c r="A37" s="60">
        <v>17</v>
      </c>
      <c r="B37" s="65" t="s">
        <v>677</v>
      </c>
      <c r="C37" s="2" t="s">
        <v>72</v>
      </c>
      <c r="D37" s="408" t="s">
        <v>1447</v>
      </c>
      <c r="E37" s="8">
        <v>9000</v>
      </c>
      <c r="F37" s="8">
        <v>7600</v>
      </c>
      <c r="G37" s="8">
        <v>3100</v>
      </c>
      <c r="H37" s="8">
        <v>4500</v>
      </c>
      <c r="I37" s="8">
        <v>1800</v>
      </c>
      <c r="J37" s="61"/>
      <c r="K37" s="226"/>
      <c r="L37" s="218"/>
      <c r="M37" s="219"/>
      <c r="N37" s="219"/>
    </row>
    <row r="38" spans="1:14" ht="31.5">
      <c r="A38" s="60">
        <v>18</v>
      </c>
      <c r="B38" s="65" t="s">
        <v>313</v>
      </c>
      <c r="C38" s="2" t="s">
        <v>45</v>
      </c>
      <c r="D38" s="408" t="s">
        <v>1448</v>
      </c>
      <c r="E38" s="8">
        <v>7000</v>
      </c>
      <c r="F38" s="8">
        <v>5900</v>
      </c>
      <c r="G38" s="8">
        <v>2400</v>
      </c>
      <c r="H38" s="8">
        <v>3500</v>
      </c>
      <c r="I38" s="8">
        <v>1400</v>
      </c>
      <c r="J38" s="61"/>
      <c r="K38" s="226"/>
      <c r="L38" s="218"/>
      <c r="M38" s="219"/>
      <c r="N38" s="219"/>
    </row>
    <row r="39" spans="1:14" s="209" customFormat="1" ht="63">
      <c r="A39" s="244">
        <v>19</v>
      </c>
      <c r="B39" s="66" t="s">
        <v>1458</v>
      </c>
      <c r="C39" s="244" t="s">
        <v>69</v>
      </c>
      <c r="D39" s="275" t="s">
        <v>1449</v>
      </c>
      <c r="E39" s="8">
        <v>12000</v>
      </c>
      <c r="F39" s="8">
        <v>10200</v>
      </c>
      <c r="G39" s="8">
        <v>4200</v>
      </c>
      <c r="H39" s="8">
        <v>6000</v>
      </c>
      <c r="I39" s="8">
        <v>2400</v>
      </c>
      <c r="J39" s="225"/>
      <c r="K39" s="226"/>
      <c r="M39" s="210"/>
    </row>
    <row r="40" spans="1:14" ht="63">
      <c r="A40" s="60">
        <v>20</v>
      </c>
      <c r="B40" s="65" t="s">
        <v>1459</v>
      </c>
      <c r="C40" s="2" t="s">
        <v>69</v>
      </c>
      <c r="D40" s="408" t="s">
        <v>1450</v>
      </c>
      <c r="E40" s="8">
        <v>7000</v>
      </c>
      <c r="F40" s="8">
        <v>5900</v>
      </c>
      <c r="G40" s="8">
        <v>2400</v>
      </c>
      <c r="H40" s="8">
        <v>3500</v>
      </c>
      <c r="I40" s="8">
        <v>1500</v>
      </c>
      <c r="J40" s="61"/>
      <c r="K40" s="226"/>
      <c r="L40" s="211"/>
      <c r="M40" s="212"/>
    </row>
    <row r="41" spans="1:14" ht="31.5">
      <c r="A41" s="60">
        <v>21</v>
      </c>
      <c r="B41" s="65" t="s">
        <v>1460</v>
      </c>
      <c r="C41" s="2" t="s">
        <v>65</v>
      </c>
      <c r="D41" s="408" t="s">
        <v>1451</v>
      </c>
      <c r="E41" s="8">
        <v>8000</v>
      </c>
      <c r="F41" s="8">
        <v>8000</v>
      </c>
      <c r="G41" s="8">
        <v>3200</v>
      </c>
      <c r="H41" s="8">
        <v>4800</v>
      </c>
      <c r="I41" s="8">
        <v>2000</v>
      </c>
      <c r="J41" s="61"/>
      <c r="K41" s="226"/>
      <c r="L41" s="211"/>
      <c r="M41" s="212"/>
    </row>
    <row r="42" spans="1:14" ht="31.5">
      <c r="A42" s="60">
        <v>22</v>
      </c>
      <c r="B42" s="65" t="s">
        <v>314</v>
      </c>
      <c r="C42" s="2" t="s">
        <v>65</v>
      </c>
      <c r="D42" s="408" t="s">
        <v>1452</v>
      </c>
      <c r="E42" s="8">
        <v>8500</v>
      </c>
      <c r="F42" s="8">
        <v>8500</v>
      </c>
      <c r="G42" s="8">
        <v>3500</v>
      </c>
      <c r="H42" s="8">
        <v>5000</v>
      </c>
      <c r="I42" s="8">
        <v>2000</v>
      </c>
      <c r="J42" s="61"/>
      <c r="K42" s="226"/>
      <c r="L42" s="211"/>
      <c r="M42" s="212"/>
    </row>
    <row r="43" spans="1:14" ht="31.5">
      <c r="A43" s="60">
        <v>23</v>
      </c>
      <c r="B43" s="65" t="s">
        <v>315</v>
      </c>
      <c r="C43" s="2" t="s">
        <v>49</v>
      </c>
      <c r="D43" s="408" t="s">
        <v>1453</v>
      </c>
      <c r="E43" s="8">
        <v>8000</v>
      </c>
      <c r="F43" s="8">
        <v>8000</v>
      </c>
      <c r="G43" s="8">
        <v>3200</v>
      </c>
      <c r="H43" s="8">
        <v>4800</v>
      </c>
      <c r="I43" s="8">
        <v>2000</v>
      </c>
      <c r="J43" s="61"/>
      <c r="K43" s="226"/>
      <c r="L43" s="211"/>
      <c r="M43" s="212"/>
    </row>
    <row r="44" spans="1:14" ht="47.25">
      <c r="A44" s="60">
        <v>24</v>
      </c>
      <c r="B44" s="65" t="s">
        <v>1457</v>
      </c>
      <c r="C44" s="2" t="s">
        <v>50</v>
      </c>
      <c r="D44" s="408" t="s">
        <v>347</v>
      </c>
      <c r="E44" s="8">
        <v>9000</v>
      </c>
      <c r="F44" s="8">
        <v>9000</v>
      </c>
      <c r="G44" s="8">
        <v>3700</v>
      </c>
      <c r="H44" s="8">
        <v>5300</v>
      </c>
      <c r="I44" s="8">
        <v>2200</v>
      </c>
      <c r="J44" s="61"/>
      <c r="K44" s="226"/>
      <c r="L44" s="211"/>
      <c r="M44" s="212"/>
    </row>
    <row r="45" spans="1:14" ht="31.5">
      <c r="A45" s="60">
        <v>25</v>
      </c>
      <c r="B45" s="65" t="s">
        <v>1461</v>
      </c>
      <c r="C45" s="2" t="s">
        <v>66</v>
      </c>
      <c r="D45" s="408" t="s">
        <v>1454</v>
      </c>
      <c r="E45" s="8">
        <v>9000</v>
      </c>
      <c r="F45" s="8">
        <v>9000</v>
      </c>
      <c r="G45" s="8">
        <v>3600</v>
      </c>
      <c r="H45" s="8">
        <v>5400</v>
      </c>
      <c r="I45" s="8">
        <v>2200</v>
      </c>
      <c r="J45" s="61"/>
      <c r="K45" s="226"/>
      <c r="L45" s="211"/>
      <c r="M45" s="212"/>
    </row>
    <row r="46" spans="1:14" ht="47.25">
      <c r="A46" s="60">
        <v>26</v>
      </c>
      <c r="B46" s="65" t="s">
        <v>316</v>
      </c>
      <c r="C46" s="2" t="s">
        <v>66</v>
      </c>
      <c r="D46" s="408" t="s">
        <v>1455</v>
      </c>
      <c r="E46" s="8">
        <v>7000</v>
      </c>
      <c r="F46" s="8">
        <v>7000</v>
      </c>
      <c r="G46" s="8">
        <v>2800</v>
      </c>
      <c r="H46" s="8">
        <v>4200</v>
      </c>
      <c r="I46" s="8">
        <v>1800</v>
      </c>
      <c r="J46" s="61"/>
      <c r="K46" s="226"/>
      <c r="L46" s="211"/>
      <c r="M46" s="212"/>
    </row>
    <row r="47" spans="1:14" ht="47.25">
      <c r="A47" s="60">
        <v>27</v>
      </c>
      <c r="B47" s="65" t="s">
        <v>1462</v>
      </c>
      <c r="C47" s="2" t="s">
        <v>73</v>
      </c>
      <c r="D47" s="408" t="s">
        <v>1456</v>
      </c>
      <c r="E47" s="8">
        <v>9000</v>
      </c>
      <c r="F47" s="8">
        <v>9000</v>
      </c>
      <c r="G47" s="8">
        <v>3700</v>
      </c>
      <c r="H47" s="8">
        <v>5300</v>
      </c>
      <c r="I47" s="8">
        <v>2200</v>
      </c>
      <c r="J47" s="61"/>
      <c r="K47" s="226"/>
      <c r="L47" s="211"/>
      <c r="M47" s="212"/>
    </row>
    <row r="48" spans="1:14" ht="31.5">
      <c r="A48" s="245" t="s">
        <v>58</v>
      </c>
      <c r="B48" s="177" t="s">
        <v>1039</v>
      </c>
      <c r="C48" s="6"/>
      <c r="D48" s="399"/>
      <c r="E48" s="9">
        <f>SUM(E49:E91)</f>
        <v>383500</v>
      </c>
      <c r="F48" s="9">
        <f>SUM(F49:F91)</f>
        <v>306100</v>
      </c>
      <c r="G48" s="9"/>
      <c r="H48" s="9">
        <f>SUM(H49:H91)</f>
        <v>306100</v>
      </c>
      <c r="I48" s="9">
        <f>SUM(I49:I91)</f>
        <v>122522</v>
      </c>
      <c r="J48" s="349" t="s">
        <v>1589</v>
      </c>
      <c r="K48" s="226"/>
      <c r="L48" s="211"/>
      <c r="M48" s="288"/>
    </row>
    <row r="49" spans="1:13" ht="47.25">
      <c r="A49" s="60">
        <v>1</v>
      </c>
      <c r="B49" s="65" t="s">
        <v>678</v>
      </c>
      <c r="C49" s="2" t="s">
        <v>88</v>
      </c>
      <c r="D49" s="409" t="s">
        <v>1463</v>
      </c>
      <c r="E49" s="8">
        <v>11000</v>
      </c>
      <c r="F49" s="8">
        <v>7700</v>
      </c>
      <c r="G49" s="8"/>
      <c r="H49" s="8">
        <v>7700</v>
      </c>
      <c r="I49" s="8">
        <v>3000</v>
      </c>
      <c r="J49" s="61"/>
      <c r="K49" s="226"/>
      <c r="L49" s="211"/>
      <c r="M49" s="212"/>
    </row>
    <row r="50" spans="1:13" ht="47.25">
      <c r="A50" s="60">
        <v>2</v>
      </c>
      <c r="B50" s="65" t="s">
        <v>679</v>
      </c>
      <c r="C50" s="2" t="s">
        <v>88</v>
      </c>
      <c r="D50" s="409" t="s">
        <v>1464</v>
      </c>
      <c r="E50" s="8">
        <v>11000</v>
      </c>
      <c r="F50" s="8">
        <v>7700</v>
      </c>
      <c r="G50" s="8"/>
      <c r="H50" s="8">
        <v>7700</v>
      </c>
      <c r="I50" s="8">
        <v>3000</v>
      </c>
      <c r="J50" s="61"/>
      <c r="K50" s="226"/>
      <c r="L50" s="211"/>
      <c r="M50" s="212"/>
    </row>
    <row r="51" spans="1:13" ht="78.75">
      <c r="A51" s="60">
        <v>3</v>
      </c>
      <c r="B51" s="65" t="s">
        <v>680</v>
      </c>
      <c r="C51" s="2" t="s">
        <v>52</v>
      </c>
      <c r="D51" s="409" t="s">
        <v>1465</v>
      </c>
      <c r="E51" s="8">
        <v>8000</v>
      </c>
      <c r="F51" s="8">
        <v>5600</v>
      </c>
      <c r="G51" s="8"/>
      <c r="H51" s="8">
        <v>5600</v>
      </c>
      <c r="I51" s="8">
        <v>2200</v>
      </c>
      <c r="J51" s="61"/>
      <c r="K51" s="226"/>
      <c r="L51" s="211"/>
      <c r="M51" s="212"/>
    </row>
    <row r="52" spans="1:13" ht="47.25">
      <c r="A52" s="60">
        <v>4</v>
      </c>
      <c r="B52" s="65" t="s">
        <v>1499</v>
      </c>
      <c r="C52" s="2" t="s">
        <v>52</v>
      </c>
      <c r="D52" s="409" t="s">
        <v>1466</v>
      </c>
      <c r="E52" s="8">
        <v>11000</v>
      </c>
      <c r="F52" s="8">
        <v>7700</v>
      </c>
      <c r="G52" s="8"/>
      <c r="H52" s="8">
        <v>7700</v>
      </c>
      <c r="I52" s="8">
        <v>3000</v>
      </c>
      <c r="J52" s="61"/>
      <c r="K52" s="226"/>
      <c r="L52" s="211"/>
      <c r="M52" s="212"/>
    </row>
    <row r="53" spans="1:13" ht="66.75" customHeight="1">
      <c r="A53" s="60">
        <v>5</v>
      </c>
      <c r="B53" s="65" t="s">
        <v>1735</v>
      </c>
      <c r="C53" s="2" t="s">
        <v>68</v>
      </c>
      <c r="D53" s="409" t="s">
        <v>1588</v>
      </c>
      <c r="E53" s="8">
        <v>10000</v>
      </c>
      <c r="F53" s="8">
        <v>7000</v>
      </c>
      <c r="G53" s="8"/>
      <c r="H53" s="8">
        <v>7000</v>
      </c>
      <c r="I53" s="8">
        <v>2700</v>
      </c>
      <c r="J53" s="61"/>
      <c r="K53" s="226"/>
      <c r="L53" s="211"/>
      <c r="M53" s="212"/>
    </row>
    <row r="54" spans="1:13" ht="63">
      <c r="A54" s="60">
        <v>6</v>
      </c>
      <c r="B54" s="65" t="s">
        <v>681</v>
      </c>
      <c r="C54" s="2" t="s">
        <v>68</v>
      </c>
      <c r="D54" s="409" t="s">
        <v>1467</v>
      </c>
      <c r="E54" s="276">
        <v>7000</v>
      </c>
      <c r="F54" s="276">
        <v>5000</v>
      </c>
      <c r="G54" s="8"/>
      <c r="H54" s="8">
        <v>5000</v>
      </c>
      <c r="I54" s="8">
        <v>2000</v>
      </c>
      <c r="J54" s="61"/>
      <c r="K54" s="226"/>
      <c r="L54" s="211"/>
      <c r="M54" s="212"/>
    </row>
    <row r="55" spans="1:13" ht="47.25">
      <c r="A55" s="60">
        <v>7</v>
      </c>
      <c r="B55" s="778" t="s">
        <v>1736</v>
      </c>
      <c r="C55" s="2" t="s">
        <v>94</v>
      </c>
      <c r="D55" s="409" t="s">
        <v>1468</v>
      </c>
      <c r="E55" s="8">
        <v>10000</v>
      </c>
      <c r="F55" s="8">
        <v>7000</v>
      </c>
      <c r="G55" s="8"/>
      <c r="H55" s="8">
        <v>7000</v>
      </c>
      <c r="I55" s="8">
        <v>2800</v>
      </c>
      <c r="J55" s="61"/>
      <c r="K55" s="226"/>
      <c r="L55" s="211"/>
      <c r="M55" s="212"/>
    </row>
    <row r="56" spans="1:13" ht="47.25">
      <c r="A56" s="60">
        <v>8</v>
      </c>
      <c r="B56" s="240" t="s">
        <v>682</v>
      </c>
      <c r="C56" s="2" t="s">
        <v>94</v>
      </c>
      <c r="D56" s="409" t="s">
        <v>1469</v>
      </c>
      <c r="E56" s="8">
        <v>10000</v>
      </c>
      <c r="F56" s="8">
        <v>7000</v>
      </c>
      <c r="G56" s="8"/>
      <c r="H56" s="8">
        <v>7000</v>
      </c>
      <c r="I56" s="8">
        <v>2800</v>
      </c>
      <c r="J56" s="61"/>
      <c r="K56" s="226"/>
      <c r="L56" s="211"/>
      <c r="M56" s="212"/>
    </row>
    <row r="57" spans="1:13" ht="47.25">
      <c r="A57" s="60">
        <v>9</v>
      </c>
      <c r="B57" s="240" t="s">
        <v>683</v>
      </c>
      <c r="C57" s="2" t="s">
        <v>51</v>
      </c>
      <c r="D57" s="409" t="s">
        <v>1470</v>
      </c>
      <c r="E57" s="8">
        <v>11000</v>
      </c>
      <c r="F57" s="8">
        <v>7700</v>
      </c>
      <c r="G57" s="8"/>
      <c r="H57" s="8">
        <v>7700</v>
      </c>
      <c r="I57" s="8">
        <v>3000</v>
      </c>
      <c r="J57" s="61"/>
      <c r="K57" s="226"/>
      <c r="L57" s="211"/>
      <c r="M57" s="212"/>
    </row>
    <row r="58" spans="1:13" ht="47.25">
      <c r="A58" s="60">
        <v>10</v>
      </c>
      <c r="B58" s="65" t="s">
        <v>1417</v>
      </c>
      <c r="C58" s="2" t="s">
        <v>51</v>
      </c>
      <c r="D58" s="409" t="s">
        <v>1471</v>
      </c>
      <c r="E58" s="8">
        <v>11000</v>
      </c>
      <c r="F58" s="8">
        <v>7700</v>
      </c>
      <c r="G58" s="8"/>
      <c r="H58" s="8">
        <v>7700</v>
      </c>
      <c r="I58" s="8">
        <v>3000</v>
      </c>
      <c r="J58" s="61"/>
      <c r="K58" s="226"/>
      <c r="L58" s="211"/>
      <c r="M58" s="212"/>
    </row>
    <row r="59" spans="1:13" ht="47.25">
      <c r="A59" s="60">
        <v>11</v>
      </c>
      <c r="B59" s="65" t="s">
        <v>1737</v>
      </c>
      <c r="C59" s="2" t="s">
        <v>139</v>
      </c>
      <c r="D59" s="409" t="s">
        <v>1472</v>
      </c>
      <c r="E59" s="8">
        <v>9000</v>
      </c>
      <c r="F59" s="8">
        <v>6300</v>
      </c>
      <c r="G59" s="8"/>
      <c r="H59" s="8">
        <v>6300</v>
      </c>
      <c r="I59" s="8">
        <v>2500</v>
      </c>
      <c r="J59" s="61"/>
      <c r="K59" s="226"/>
      <c r="L59" s="211"/>
      <c r="M59" s="212"/>
    </row>
    <row r="60" spans="1:13" ht="47.25">
      <c r="A60" s="60">
        <v>12</v>
      </c>
      <c r="B60" s="65" t="s">
        <v>684</v>
      </c>
      <c r="C60" s="2" t="s">
        <v>139</v>
      </c>
      <c r="D60" s="409" t="s">
        <v>1473</v>
      </c>
      <c r="E60" s="8">
        <v>8000</v>
      </c>
      <c r="F60" s="8">
        <v>5600</v>
      </c>
      <c r="G60" s="8"/>
      <c r="H60" s="8">
        <v>5600</v>
      </c>
      <c r="I60" s="8">
        <v>2200</v>
      </c>
      <c r="J60" s="61"/>
      <c r="K60" s="226"/>
      <c r="L60" s="211"/>
      <c r="M60" s="212"/>
    </row>
    <row r="61" spans="1:13" ht="47.25">
      <c r="A61" s="60">
        <v>13</v>
      </c>
      <c r="B61" s="65" t="s">
        <v>685</v>
      </c>
      <c r="C61" s="2" t="s">
        <v>89</v>
      </c>
      <c r="D61" s="409" t="s">
        <v>1474</v>
      </c>
      <c r="E61" s="8">
        <v>10000</v>
      </c>
      <c r="F61" s="8">
        <v>7000</v>
      </c>
      <c r="G61" s="8"/>
      <c r="H61" s="8">
        <v>7000</v>
      </c>
      <c r="I61" s="8">
        <v>2800</v>
      </c>
      <c r="J61" s="61"/>
      <c r="K61" s="226"/>
      <c r="L61" s="211"/>
      <c r="M61" s="212"/>
    </row>
    <row r="62" spans="1:13" ht="78.75">
      <c r="A62" s="60">
        <v>14</v>
      </c>
      <c r="B62" s="65" t="s">
        <v>686</v>
      </c>
      <c r="C62" s="2" t="s">
        <v>89</v>
      </c>
      <c r="D62" s="409" t="s">
        <v>1474</v>
      </c>
      <c r="E62" s="8">
        <v>8500</v>
      </c>
      <c r="F62" s="8">
        <v>6000</v>
      </c>
      <c r="G62" s="8"/>
      <c r="H62" s="8">
        <v>6000</v>
      </c>
      <c r="I62" s="8">
        <v>2400</v>
      </c>
      <c r="J62" s="61"/>
      <c r="K62" s="226"/>
      <c r="L62" s="211"/>
      <c r="M62" s="212"/>
    </row>
    <row r="63" spans="1:13" ht="63">
      <c r="A63" s="60">
        <v>15</v>
      </c>
      <c r="B63" s="777" t="s">
        <v>687</v>
      </c>
      <c r="C63" s="2" t="s">
        <v>70</v>
      </c>
      <c r="D63" s="409" t="s">
        <v>1475</v>
      </c>
      <c r="E63" s="8">
        <v>11000</v>
      </c>
      <c r="F63" s="8">
        <v>7700</v>
      </c>
      <c r="G63" s="8"/>
      <c r="H63" s="8">
        <v>7700</v>
      </c>
      <c r="I63" s="8">
        <v>3100</v>
      </c>
      <c r="J63" s="61"/>
      <c r="K63" s="226"/>
      <c r="L63" s="211"/>
      <c r="M63" s="212"/>
    </row>
    <row r="64" spans="1:13" ht="47.25">
      <c r="A64" s="60">
        <v>16</v>
      </c>
      <c r="B64" s="65" t="s">
        <v>1650</v>
      </c>
      <c r="C64" s="2" t="s">
        <v>70</v>
      </c>
      <c r="D64" s="409" t="s">
        <v>1476</v>
      </c>
      <c r="E64" s="8">
        <v>11000</v>
      </c>
      <c r="F64" s="8">
        <v>7700</v>
      </c>
      <c r="G64" s="8"/>
      <c r="H64" s="8">
        <v>7700</v>
      </c>
      <c r="I64" s="8">
        <v>3100</v>
      </c>
      <c r="J64" s="61"/>
      <c r="K64" s="226"/>
      <c r="L64" s="211"/>
      <c r="M64" s="212"/>
    </row>
    <row r="65" spans="1:13" ht="47.25">
      <c r="A65" s="60">
        <v>17</v>
      </c>
      <c r="B65" s="778" t="s">
        <v>1498</v>
      </c>
      <c r="C65" s="2" t="s">
        <v>71</v>
      </c>
      <c r="D65" s="409" t="s">
        <v>1477</v>
      </c>
      <c r="E65" s="8">
        <v>10000</v>
      </c>
      <c r="F65" s="8">
        <v>7000</v>
      </c>
      <c r="G65" s="8"/>
      <c r="H65" s="8">
        <v>7000</v>
      </c>
      <c r="I65" s="8">
        <v>2800</v>
      </c>
      <c r="J65" s="61"/>
      <c r="K65" s="226"/>
      <c r="L65" s="211"/>
      <c r="M65" s="212"/>
    </row>
    <row r="66" spans="1:13" ht="31.5">
      <c r="A66" s="60">
        <v>18</v>
      </c>
      <c r="B66" s="65" t="s">
        <v>688</v>
      </c>
      <c r="C66" s="2" t="s">
        <v>46</v>
      </c>
      <c r="D66" s="409" t="s">
        <v>1478</v>
      </c>
      <c r="E66" s="8">
        <v>8000</v>
      </c>
      <c r="F66" s="8">
        <v>7200</v>
      </c>
      <c r="G66" s="8"/>
      <c r="H66" s="8">
        <v>7200</v>
      </c>
      <c r="I66" s="8">
        <v>2900</v>
      </c>
      <c r="J66" s="61"/>
      <c r="K66" s="226"/>
      <c r="L66" s="211"/>
      <c r="M66" s="212"/>
    </row>
    <row r="67" spans="1:13" ht="47.25">
      <c r="A67" s="60">
        <v>19</v>
      </c>
      <c r="B67" s="65" t="s">
        <v>689</v>
      </c>
      <c r="C67" s="2" t="s">
        <v>46</v>
      </c>
      <c r="D67" s="409" t="s">
        <v>1478</v>
      </c>
      <c r="E67" s="8">
        <v>9000</v>
      </c>
      <c r="F67" s="8">
        <v>8000</v>
      </c>
      <c r="G67" s="8"/>
      <c r="H67" s="8">
        <v>8000</v>
      </c>
      <c r="I67" s="8">
        <v>3200</v>
      </c>
      <c r="J67" s="61"/>
      <c r="K67" s="226"/>
      <c r="L67" s="211"/>
      <c r="M67" s="212"/>
    </row>
    <row r="68" spans="1:13" ht="31.5">
      <c r="A68" s="60">
        <v>20</v>
      </c>
      <c r="B68" s="65" t="s">
        <v>690</v>
      </c>
      <c r="C68" s="2" t="s">
        <v>47</v>
      </c>
      <c r="D68" s="409" t="s">
        <v>1479</v>
      </c>
      <c r="E68" s="8">
        <v>7500</v>
      </c>
      <c r="F68" s="8">
        <v>6700</v>
      </c>
      <c r="G68" s="8"/>
      <c r="H68" s="8">
        <v>6700</v>
      </c>
      <c r="I68" s="8">
        <v>2700</v>
      </c>
      <c r="J68" s="61"/>
      <c r="K68" s="226"/>
      <c r="L68" s="211"/>
      <c r="M68" s="212"/>
    </row>
    <row r="69" spans="1:13" ht="31.5">
      <c r="A69" s="60">
        <v>21</v>
      </c>
      <c r="B69" s="65" t="s">
        <v>691</v>
      </c>
      <c r="C69" s="2" t="s">
        <v>47</v>
      </c>
      <c r="D69" s="409" t="s">
        <v>1480</v>
      </c>
      <c r="E69" s="8">
        <v>8000</v>
      </c>
      <c r="F69" s="8">
        <v>7200</v>
      </c>
      <c r="G69" s="8"/>
      <c r="H69" s="8">
        <v>7200</v>
      </c>
      <c r="I69" s="8">
        <v>2900</v>
      </c>
      <c r="J69" s="61"/>
      <c r="K69" s="226"/>
      <c r="L69" s="211"/>
      <c r="M69" s="212"/>
    </row>
    <row r="70" spans="1:13" ht="47.25">
      <c r="A70" s="60">
        <v>22</v>
      </c>
      <c r="B70" s="65" t="s">
        <v>692</v>
      </c>
      <c r="C70" s="2" t="s">
        <v>48</v>
      </c>
      <c r="D70" s="409" t="s">
        <v>1481</v>
      </c>
      <c r="E70" s="8">
        <v>7000</v>
      </c>
      <c r="F70" s="8">
        <v>7000</v>
      </c>
      <c r="G70" s="8"/>
      <c r="H70" s="8">
        <v>7000</v>
      </c>
      <c r="I70" s="8">
        <v>2800</v>
      </c>
      <c r="J70" s="61"/>
      <c r="K70" s="226"/>
      <c r="L70" s="211"/>
      <c r="M70" s="212"/>
    </row>
    <row r="71" spans="1:13" ht="47.25">
      <c r="A71" s="60">
        <v>23</v>
      </c>
      <c r="B71" s="65" t="s">
        <v>693</v>
      </c>
      <c r="C71" s="2" t="s">
        <v>75</v>
      </c>
      <c r="D71" s="409" t="s">
        <v>1482</v>
      </c>
      <c r="E71" s="8">
        <v>7000</v>
      </c>
      <c r="F71" s="8">
        <v>7000</v>
      </c>
      <c r="G71" s="8"/>
      <c r="H71" s="8">
        <v>7000</v>
      </c>
      <c r="I71" s="8">
        <v>2800</v>
      </c>
      <c r="J71" s="61"/>
      <c r="K71" s="226"/>
      <c r="L71" s="211"/>
      <c r="M71" s="212"/>
    </row>
    <row r="72" spans="1:13" ht="63">
      <c r="A72" s="60">
        <v>24</v>
      </c>
      <c r="B72" s="65" t="s">
        <v>694</v>
      </c>
      <c r="C72" s="2" t="s">
        <v>75</v>
      </c>
      <c r="D72" s="409" t="s">
        <v>1483</v>
      </c>
      <c r="E72" s="8">
        <v>7000</v>
      </c>
      <c r="F72" s="8">
        <v>7000</v>
      </c>
      <c r="G72" s="8"/>
      <c r="H72" s="8">
        <v>7000</v>
      </c>
      <c r="I72" s="8">
        <v>2800</v>
      </c>
      <c r="J72" s="61"/>
      <c r="K72" s="226"/>
      <c r="L72" s="211"/>
      <c r="M72" s="212"/>
    </row>
    <row r="73" spans="1:13" ht="47.25">
      <c r="A73" s="60">
        <v>25</v>
      </c>
      <c r="B73" s="65" t="s">
        <v>695</v>
      </c>
      <c r="C73" s="2" t="s">
        <v>53</v>
      </c>
      <c r="D73" s="409" t="s">
        <v>1106</v>
      </c>
      <c r="E73" s="8">
        <v>6500</v>
      </c>
      <c r="F73" s="8">
        <v>6500</v>
      </c>
      <c r="G73" s="8"/>
      <c r="H73" s="8">
        <v>6500</v>
      </c>
      <c r="I73" s="8">
        <v>2600</v>
      </c>
      <c r="J73" s="61"/>
      <c r="K73" s="226"/>
      <c r="L73" s="211"/>
      <c r="M73" s="212"/>
    </row>
    <row r="74" spans="1:13" ht="78.75">
      <c r="A74" s="60">
        <v>26</v>
      </c>
      <c r="B74" s="65" t="s">
        <v>696</v>
      </c>
      <c r="C74" s="2" t="s">
        <v>53</v>
      </c>
      <c r="D74" s="409" t="s">
        <v>1484</v>
      </c>
      <c r="E74" s="8">
        <v>8000</v>
      </c>
      <c r="F74" s="8">
        <v>8000</v>
      </c>
      <c r="G74" s="8"/>
      <c r="H74" s="8">
        <v>8000</v>
      </c>
      <c r="I74" s="8">
        <v>3200</v>
      </c>
      <c r="J74" s="61"/>
      <c r="K74" s="226"/>
      <c r="L74" s="211"/>
      <c r="M74" s="212"/>
    </row>
    <row r="75" spans="1:13" ht="47.25">
      <c r="A75" s="60">
        <v>27</v>
      </c>
      <c r="B75" s="65" t="s">
        <v>1500</v>
      </c>
      <c r="C75" s="2" t="s">
        <v>72</v>
      </c>
      <c r="D75" s="409" t="s">
        <v>1485</v>
      </c>
      <c r="E75" s="8">
        <v>11000</v>
      </c>
      <c r="F75" s="8">
        <v>7700</v>
      </c>
      <c r="G75" s="8"/>
      <c r="H75" s="8">
        <v>7700</v>
      </c>
      <c r="I75" s="8">
        <v>3100</v>
      </c>
      <c r="J75" s="61"/>
      <c r="K75" s="226"/>
      <c r="L75" s="211"/>
      <c r="M75" s="212"/>
    </row>
    <row r="76" spans="1:13" ht="63">
      <c r="A76" s="60">
        <v>28</v>
      </c>
      <c r="B76" s="65" t="s">
        <v>697</v>
      </c>
      <c r="C76" s="2" t="s">
        <v>72</v>
      </c>
      <c r="D76" s="409" t="s">
        <v>1485</v>
      </c>
      <c r="E76" s="8">
        <v>11000</v>
      </c>
      <c r="F76" s="8">
        <v>7700</v>
      </c>
      <c r="G76" s="8"/>
      <c r="H76" s="8">
        <v>7700</v>
      </c>
      <c r="I76" s="8">
        <v>3100</v>
      </c>
      <c r="J76" s="61"/>
      <c r="K76" s="226"/>
      <c r="L76" s="211"/>
      <c r="M76" s="212"/>
    </row>
    <row r="77" spans="1:13" ht="82.5" customHeight="1">
      <c r="A77" s="60">
        <v>29</v>
      </c>
      <c r="B77" s="778" t="s">
        <v>698</v>
      </c>
      <c r="C77" s="2" t="s">
        <v>45</v>
      </c>
      <c r="D77" s="409" t="s">
        <v>1685</v>
      </c>
      <c r="E77" s="8">
        <v>11000</v>
      </c>
      <c r="F77" s="8">
        <v>7700</v>
      </c>
      <c r="G77" s="8"/>
      <c r="H77" s="8">
        <v>7700</v>
      </c>
      <c r="I77" s="8">
        <v>3100</v>
      </c>
      <c r="J77" s="61"/>
      <c r="K77" s="226"/>
      <c r="L77" s="211"/>
      <c r="M77" s="212"/>
    </row>
    <row r="78" spans="1:13" ht="63">
      <c r="A78" s="60">
        <v>30</v>
      </c>
      <c r="B78" s="778" t="s">
        <v>699</v>
      </c>
      <c r="C78" s="383" t="s">
        <v>45</v>
      </c>
      <c r="D78" s="410" t="s">
        <v>1486</v>
      </c>
      <c r="E78" s="8">
        <v>10000</v>
      </c>
      <c r="F78" s="8">
        <v>7000</v>
      </c>
      <c r="G78" s="8"/>
      <c r="H78" s="8">
        <v>7000</v>
      </c>
      <c r="I78" s="8">
        <v>2800</v>
      </c>
      <c r="J78" s="61"/>
      <c r="K78" s="226"/>
      <c r="L78" s="211"/>
      <c r="M78" s="212"/>
    </row>
    <row r="79" spans="1:13" ht="47.25">
      <c r="A79" s="60">
        <v>31</v>
      </c>
      <c r="B79" s="65" t="s">
        <v>700</v>
      </c>
      <c r="C79" s="383" t="s">
        <v>69</v>
      </c>
      <c r="D79" s="410" t="s">
        <v>1496</v>
      </c>
      <c r="E79" s="8">
        <v>11000</v>
      </c>
      <c r="F79" s="8">
        <v>7700</v>
      </c>
      <c r="G79" s="8"/>
      <c r="H79" s="8">
        <v>7700</v>
      </c>
      <c r="I79" s="8">
        <v>3100</v>
      </c>
      <c r="J79" s="61"/>
      <c r="K79" s="226"/>
      <c r="L79" s="211"/>
      <c r="M79" s="212"/>
    </row>
    <row r="80" spans="1:13" ht="47.25">
      <c r="A80" s="60">
        <v>32</v>
      </c>
      <c r="B80" s="65" t="s">
        <v>1652</v>
      </c>
      <c r="C80" s="2" t="s">
        <v>69</v>
      </c>
      <c r="D80" s="409" t="s">
        <v>1496</v>
      </c>
      <c r="E80" s="8">
        <v>11000</v>
      </c>
      <c r="F80" s="8">
        <v>7700</v>
      </c>
      <c r="G80" s="8"/>
      <c r="H80" s="8">
        <v>7700</v>
      </c>
      <c r="I80" s="8">
        <v>3100</v>
      </c>
      <c r="J80" s="61"/>
      <c r="K80" s="226"/>
      <c r="L80" s="211"/>
      <c r="M80" s="212"/>
    </row>
    <row r="81" spans="1:13" ht="49.5" customHeight="1">
      <c r="A81" s="469">
        <v>33</v>
      </c>
      <c r="B81" s="304" t="s">
        <v>701</v>
      </c>
      <c r="C81" s="275" t="s">
        <v>65</v>
      </c>
      <c r="D81" s="408" t="s">
        <v>1487</v>
      </c>
      <c r="E81" s="8">
        <v>7000</v>
      </c>
      <c r="F81" s="8">
        <v>6300</v>
      </c>
      <c r="G81" s="8"/>
      <c r="H81" s="8">
        <v>6300</v>
      </c>
      <c r="I81" s="8">
        <v>2500</v>
      </c>
      <c r="J81" s="61"/>
      <c r="K81" s="226"/>
      <c r="L81" s="211"/>
      <c r="M81" s="212"/>
    </row>
    <row r="82" spans="1:13" s="215" customFormat="1" ht="36.75" customHeight="1">
      <c r="A82" s="244">
        <v>34</v>
      </c>
      <c r="B82" s="304" t="s">
        <v>702</v>
      </c>
      <c r="C82" s="384" t="s">
        <v>65</v>
      </c>
      <c r="D82" s="410" t="s">
        <v>1488</v>
      </c>
      <c r="E82" s="8">
        <v>7000</v>
      </c>
      <c r="F82" s="8">
        <v>6300</v>
      </c>
      <c r="G82" s="8"/>
      <c r="H82" s="8">
        <v>6300</v>
      </c>
      <c r="I82" s="8">
        <v>2500</v>
      </c>
      <c r="J82" s="2"/>
      <c r="K82" s="226"/>
      <c r="L82" s="221"/>
      <c r="M82" s="216"/>
    </row>
    <row r="83" spans="1:13" ht="31.5">
      <c r="A83" s="60">
        <v>35</v>
      </c>
      <c r="B83" s="65" t="s">
        <v>703</v>
      </c>
      <c r="C83" s="384" t="s">
        <v>49</v>
      </c>
      <c r="D83" s="410" t="s">
        <v>1489</v>
      </c>
      <c r="E83" s="8">
        <v>9000</v>
      </c>
      <c r="F83" s="8">
        <v>8000</v>
      </c>
      <c r="G83" s="8"/>
      <c r="H83" s="8">
        <v>8000</v>
      </c>
      <c r="I83" s="8">
        <v>3200</v>
      </c>
      <c r="J83" s="61"/>
      <c r="K83" s="226"/>
      <c r="L83" s="211"/>
      <c r="M83" s="212"/>
    </row>
    <row r="84" spans="1:13" ht="31.5">
      <c r="A84" s="60">
        <v>36</v>
      </c>
      <c r="B84" s="65" t="s">
        <v>1418</v>
      </c>
      <c r="C84" s="383" t="s">
        <v>49</v>
      </c>
      <c r="D84" s="409" t="s">
        <v>1489</v>
      </c>
      <c r="E84" s="8">
        <v>7000</v>
      </c>
      <c r="F84" s="8">
        <v>5000</v>
      </c>
      <c r="G84" s="8"/>
      <c r="H84" s="8">
        <v>5000</v>
      </c>
      <c r="I84" s="8">
        <v>2000</v>
      </c>
      <c r="J84" s="61"/>
      <c r="K84" s="226"/>
      <c r="L84" s="211"/>
      <c r="M84" s="212"/>
    </row>
    <row r="85" spans="1:13" ht="47.25">
      <c r="A85" s="60">
        <v>37</v>
      </c>
      <c r="B85" s="65" t="s">
        <v>704</v>
      </c>
      <c r="C85" s="383" t="s">
        <v>50</v>
      </c>
      <c r="D85" s="409" t="s">
        <v>1490</v>
      </c>
      <c r="E85" s="8">
        <v>8000</v>
      </c>
      <c r="F85" s="8">
        <v>8000</v>
      </c>
      <c r="G85" s="8"/>
      <c r="H85" s="8">
        <v>8000</v>
      </c>
      <c r="I85" s="8">
        <v>3420</v>
      </c>
      <c r="J85" s="61"/>
      <c r="K85" s="226"/>
      <c r="L85" s="211"/>
      <c r="M85" s="212"/>
    </row>
    <row r="86" spans="1:13" ht="47.25">
      <c r="A86" s="60">
        <v>38</v>
      </c>
      <c r="B86" s="65" t="s">
        <v>705</v>
      </c>
      <c r="C86" s="2" t="s">
        <v>50</v>
      </c>
      <c r="D86" s="409" t="s">
        <v>1490</v>
      </c>
      <c r="E86" s="8">
        <v>8000</v>
      </c>
      <c r="F86" s="8">
        <v>8000</v>
      </c>
      <c r="G86" s="8"/>
      <c r="H86" s="8">
        <v>8000</v>
      </c>
      <c r="I86" s="8">
        <v>3421</v>
      </c>
      <c r="J86" s="61"/>
      <c r="K86" s="226"/>
      <c r="L86" s="211"/>
      <c r="M86" s="212"/>
    </row>
    <row r="87" spans="1:13" ht="47.25" customHeight="1">
      <c r="A87" s="60">
        <v>39</v>
      </c>
      <c r="B87" s="65" t="s">
        <v>706</v>
      </c>
      <c r="C87" s="2" t="s">
        <v>66</v>
      </c>
      <c r="D87" s="409" t="s">
        <v>1491</v>
      </c>
      <c r="E87" s="8">
        <v>7000</v>
      </c>
      <c r="F87" s="8">
        <v>7000</v>
      </c>
      <c r="G87" s="8"/>
      <c r="H87" s="8">
        <v>7000</v>
      </c>
      <c r="I87" s="8">
        <v>2800</v>
      </c>
      <c r="J87" s="61"/>
      <c r="K87" s="226"/>
      <c r="L87" s="211"/>
      <c r="M87" s="212"/>
    </row>
    <row r="88" spans="1:13" ht="47.25">
      <c r="A88" s="60">
        <v>40</v>
      </c>
      <c r="B88" s="65" t="s">
        <v>707</v>
      </c>
      <c r="C88" s="383" t="s">
        <v>66</v>
      </c>
      <c r="D88" s="409" t="s">
        <v>1492</v>
      </c>
      <c r="E88" s="8">
        <v>7000</v>
      </c>
      <c r="F88" s="8">
        <v>7000</v>
      </c>
      <c r="G88" s="8"/>
      <c r="H88" s="8">
        <v>7000</v>
      </c>
      <c r="I88" s="8">
        <v>2800</v>
      </c>
      <c r="J88" s="61"/>
      <c r="K88" s="226"/>
      <c r="L88" s="211"/>
      <c r="M88" s="212"/>
    </row>
    <row r="89" spans="1:13" ht="31.5">
      <c r="A89" s="60">
        <v>41</v>
      </c>
      <c r="B89" s="65" t="s">
        <v>708</v>
      </c>
      <c r="C89" s="383" t="s">
        <v>73</v>
      </c>
      <c r="D89" s="409" t="s">
        <v>1493</v>
      </c>
      <c r="E89" s="8">
        <v>8000</v>
      </c>
      <c r="F89" s="8">
        <v>8000</v>
      </c>
      <c r="G89" s="8"/>
      <c r="H89" s="8">
        <v>8000</v>
      </c>
      <c r="I89" s="8">
        <v>3200</v>
      </c>
      <c r="J89" s="61"/>
      <c r="K89" s="226"/>
      <c r="L89" s="211"/>
      <c r="M89" s="212"/>
    </row>
    <row r="90" spans="1:13" ht="47.25">
      <c r="A90" s="60">
        <v>42</v>
      </c>
      <c r="B90" s="65" t="s">
        <v>709</v>
      </c>
      <c r="C90" s="2" t="s">
        <v>73</v>
      </c>
      <c r="D90" s="409" t="s">
        <v>1494</v>
      </c>
      <c r="E90" s="8">
        <v>8000</v>
      </c>
      <c r="F90" s="8">
        <v>8000</v>
      </c>
      <c r="G90" s="8"/>
      <c r="H90" s="8">
        <v>8000</v>
      </c>
      <c r="I90" s="8">
        <v>3200</v>
      </c>
      <c r="J90" s="8"/>
      <c r="K90" s="226"/>
    </row>
    <row r="91" spans="1:13" ht="47.25">
      <c r="A91" s="62">
        <v>43</v>
      </c>
      <c r="B91" s="67" t="s">
        <v>710</v>
      </c>
      <c r="C91" s="10" t="s">
        <v>74</v>
      </c>
      <c r="D91" s="411" t="s">
        <v>1495</v>
      </c>
      <c r="E91" s="11">
        <v>7000</v>
      </c>
      <c r="F91" s="11">
        <v>7000</v>
      </c>
      <c r="G91" s="11"/>
      <c r="H91" s="11">
        <v>7000</v>
      </c>
      <c r="I91" s="11">
        <v>2881</v>
      </c>
      <c r="J91" s="11"/>
      <c r="K91" s="226"/>
    </row>
    <row r="92" spans="1:13" ht="15.75">
      <c r="A92" s="772"/>
      <c r="B92" s="773"/>
      <c r="C92" s="774"/>
      <c r="D92" s="775"/>
      <c r="E92" s="776"/>
      <c r="F92" s="776"/>
      <c r="G92" s="776"/>
      <c r="H92" s="776"/>
      <c r="I92" s="776"/>
      <c r="J92" s="776"/>
      <c r="K92" s="226"/>
    </row>
    <row r="93" spans="1:13" ht="53.25" customHeight="1">
      <c r="A93" s="1050" t="s">
        <v>1707</v>
      </c>
      <c r="B93" s="1051"/>
      <c r="C93" s="1051"/>
      <c r="D93" s="1051"/>
      <c r="E93" s="1051"/>
      <c r="F93" s="1051"/>
      <c r="G93" s="1051"/>
      <c r="H93" s="1051"/>
      <c r="I93" s="1051"/>
      <c r="J93" s="1051"/>
      <c r="K93" s="226"/>
    </row>
    <row r="109" spans="1:14" s="224" customFormat="1">
      <c r="A109" s="63"/>
      <c r="B109" s="212"/>
      <c r="C109" s="63"/>
      <c r="D109" s="400"/>
      <c r="E109" s="135"/>
      <c r="F109" s="136"/>
      <c r="G109" s="136"/>
      <c r="H109" s="135"/>
      <c r="I109" s="135"/>
      <c r="J109" s="222"/>
      <c r="K109" s="223"/>
      <c r="L109" s="212"/>
      <c r="M109" s="211"/>
      <c r="N109" s="212"/>
    </row>
    <row r="141" spans="1:14" s="224" customFormat="1">
      <c r="A141" s="63"/>
      <c r="B141" s="212"/>
      <c r="C141" s="63"/>
      <c r="D141" s="400"/>
      <c r="E141" s="135"/>
      <c r="F141" s="136"/>
      <c r="G141" s="136"/>
      <c r="H141" s="135"/>
      <c r="I141" s="135"/>
      <c r="J141" s="222"/>
      <c r="K141" s="223"/>
      <c r="L141" s="212"/>
      <c r="M141" s="211"/>
      <c r="N141" s="212"/>
    </row>
    <row r="173" spans="1:14" s="224" customFormat="1">
      <c r="A173" s="63"/>
      <c r="B173" s="212"/>
      <c r="C173" s="63"/>
      <c r="D173" s="400"/>
      <c r="E173" s="135"/>
      <c r="F173" s="136"/>
      <c r="G173" s="136"/>
      <c r="H173" s="135"/>
      <c r="I173" s="135"/>
      <c r="J173" s="222"/>
      <c r="K173" s="223"/>
      <c r="L173" s="212"/>
      <c r="M173" s="211"/>
      <c r="N173" s="212"/>
    </row>
    <row r="205" spans="1:14" s="224" customFormat="1">
      <c r="A205" s="63"/>
      <c r="B205" s="212"/>
      <c r="C205" s="63"/>
      <c r="D205" s="400"/>
      <c r="E205" s="135"/>
      <c r="F205" s="136"/>
      <c r="G205" s="136"/>
      <c r="H205" s="135"/>
      <c r="I205" s="135"/>
      <c r="J205" s="222"/>
      <c r="K205" s="223"/>
      <c r="L205" s="212"/>
      <c r="M205" s="211"/>
      <c r="N205" s="212"/>
    </row>
    <row r="237" spans="1:14" s="224" customFormat="1">
      <c r="A237" s="63"/>
      <c r="B237" s="212"/>
      <c r="C237" s="63"/>
      <c r="D237" s="400"/>
      <c r="E237" s="135"/>
      <c r="F237" s="136"/>
      <c r="G237" s="136"/>
      <c r="H237" s="135"/>
      <c r="I237" s="135"/>
      <c r="J237" s="222"/>
      <c r="K237" s="223"/>
      <c r="L237" s="212"/>
      <c r="M237" s="211"/>
      <c r="N237" s="212"/>
    </row>
    <row r="269" spans="1:14" s="224" customFormat="1">
      <c r="A269" s="63"/>
      <c r="B269" s="212"/>
      <c r="C269" s="63"/>
      <c r="D269" s="400"/>
      <c r="E269" s="135"/>
      <c r="F269" s="136"/>
      <c r="G269" s="136"/>
      <c r="H269" s="135"/>
      <c r="I269" s="135"/>
      <c r="J269" s="222"/>
      <c r="K269" s="223"/>
      <c r="L269" s="212"/>
      <c r="M269" s="211"/>
      <c r="N269" s="212"/>
    </row>
    <row r="301" spans="1:14" s="224" customFormat="1">
      <c r="A301" s="63"/>
      <c r="B301" s="212"/>
      <c r="C301" s="63"/>
      <c r="D301" s="400"/>
      <c r="E301" s="135"/>
      <c r="F301" s="136"/>
      <c r="G301" s="136"/>
      <c r="H301" s="135"/>
      <c r="I301" s="135"/>
      <c r="J301" s="222"/>
      <c r="K301" s="223"/>
      <c r="L301" s="212"/>
      <c r="M301" s="211"/>
      <c r="N301" s="212"/>
    </row>
    <row r="333" spans="1:14" s="224" customFormat="1">
      <c r="A333" s="63"/>
      <c r="B333" s="212"/>
      <c r="C333" s="63"/>
      <c r="D333" s="400"/>
      <c r="E333" s="135"/>
      <c r="F333" s="136"/>
      <c r="G333" s="136"/>
      <c r="H333" s="135"/>
      <c r="I333" s="135"/>
      <c r="J333" s="222"/>
      <c r="K333" s="223"/>
      <c r="L333" s="212"/>
      <c r="M333" s="211"/>
      <c r="N333" s="212"/>
    </row>
    <row r="365" spans="1:14" s="224" customFormat="1">
      <c r="A365" s="63"/>
      <c r="B365" s="212"/>
      <c r="C365" s="63"/>
      <c r="D365" s="400"/>
      <c r="E365" s="135"/>
      <c r="F365" s="136"/>
      <c r="G365" s="136"/>
      <c r="H365" s="135"/>
      <c r="I365" s="135"/>
      <c r="J365" s="222"/>
      <c r="K365" s="223"/>
      <c r="L365" s="212"/>
      <c r="M365" s="211"/>
      <c r="N365" s="212"/>
    </row>
    <row r="397" spans="1:14" s="224" customFormat="1">
      <c r="A397" s="63"/>
      <c r="B397" s="212"/>
      <c r="C397" s="63"/>
      <c r="D397" s="400"/>
      <c r="E397" s="135"/>
      <c r="F397" s="136"/>
      <c r="G397" s="136"/>
      <c r="H397" s="135"/>
      <c r="I397" s="135"/>
      <c r="J397" s="222"/>
      <c r="K397" s="223"/>
      <c r="L397" s="212"/>
      <c r="M397" s="211"/>
      <c r="N397" s="212"/>
    </row>
    <row r="429" spans="1:14" s="224" customFormat="1">
      <c r="A429" s="63"/>
      <c r="B429" s="212"/>
      <c r="C429" s="63"/>
      <c r="D429" s="400"/>
      <c r="E429" s="135"/>
      <c r="F429" s="136"/>
      <c r="G429" s="136"/>
      <c r="H429" s="135"/>
      <c r="I429" s="135"/>
      <c r="J429" s="222"/>
      <c r="K429" s="223"/>
      <c r="L429" s="212"/>
      <c r="M429" s="211"/>
      <c r="N429" s="212"/>
    </row>
    <row r="461" spans="1:14" s="224" customFormat="1">
      <c r="A461" s="63"/>
      <c r="B461" s="212"/>
      <c r="C461" s="63"/>
      <c r="D461" s="400"/>
      <c r="E461" s="135"/>
      <c r="F461" s="136"/>
      <c r="G461" s="136"/>
      <c r="H461" s="135"/>
      <c r="I461" s="135"/>
      <c r="J461" s="222"/>
      <c r="K461" s="223"/>
      <c r="L461" s="212"/>
      <c r="M461" s="211"/>
      <c r="N461" s="212"/>
    </row>
    <row r="493" spans="1:14" s="224" customFormat="1">
      <c r="A493" s="63"/>
      <c r="B493" s="212"/>
      <c r="C493" s="63"/>
      <c r="D493" s="400"/>
      <c r="E493" s="135"/>
      <c r="F493" s="136"/>
      <c r="G493" s="136"/>
      <c r="H493" s="135"/>
      <c r="I493" s="135"/>
      <c r="J493" s="222"/>
      <c r="K493" s="223"/>
      <c r="L493" s="212"/>
      <c r="M493" s="211"/>
      <c r="N493" s="212"/>
    </row>
    <row r="525" spans="1:14" s="224" customFormat="1">
      <c r="A525" s="63"/>
      <c r="B525" s="212"/>
      <c r="C525" s="63"/>
      <c r="D525" s="400"/>
      <c r="E525" s="135"/>
      <c r="F525" s="136"/>
      <c r="G525" s="136"/>
      <c r="H525" s="135"/>
      <c r="I525" s="135"/>
      <c r="J525" s="222"/>
      <c r="K525" s="223"/>
      <c r="L525" s="212"/>
      <c r="M525" s="211"/>
      <c r="N525" s="212"/>
    </row>
    <row r="557" spans="1:14" s="224" customFormat="1">
      <c r="A557" s="63"/>
      <c r="B557" s="212"/>
      <c r="C557" s="63"/>
      <c r="D557" s="400"/>
      <c r="E557" s="135"/>
      <c r="F557" s="136"/>
      <c r="G557" s="136"/>
      <c r="H557" s="135"/>
      <c r="I557" s="135"/>
      <c r="J557" s="222"/>
      <c r="K557" s="223"/>
      <c r="L557" s="212"/>
      <c r="M557" s="211"/>
      <c r="N557" s="212"/>
    </row>
    <row r="589" spans="1:14" s="224" customFormat="1">
      <c r="A589" s="63"/>
      <c r="B589" s="212"/>
      <c r="C589" s="63"/>
      <c r="D589" s="400"/>
      <c r="E589" s="135"/>
      <c r="F589" s="136"/>
      <c r="G589" s="136"/>
      <c r="H589" s="135"/>
      <c r="I589" s="135"/>
      <c r="J589" s="222"/>
      <c r="K589" s="223"/>
      <c r="L589" s="212"/>
      <c r="M589" s="211"/>
      <c r="N589" s="212"/>
    </row>
    <row r="621" spans="1:14" s="224" customFormat="1">
      <c r="A621" s="63"/>
      <c r="B621" s="212"/>
      <c r="C621" s="63"/>
      <c r="D621" s="400"/>
      <c r="E621" s="135"/>
      <c r="F621" s="136"/>
      <c r="G621" s="136"/>
      <c r="H621" s="135"/>
      <c r="I621" s="135"/>
      <c r="J621" s="222"/>
      <c r="K621" s="223"/>
      <c r="L621" s="212"/>
      <c r="M621" s="211"/>
      <c r="N621" s="212"/>
    </row>
    <row r="653" spans="1:14" s="224" customFormat="1">
      <c r="A653" s="63"/>
      <c r="B653" s="212"/>
      <c r="C653" s="63"/>
      <c r="D653" s="400"/>
      <c r="E653" s="135"/>
      <c r="F653" s="136"/>
      <c r="G653" s="136"/>
      <c r="H653" s="135"/>
      <c r="I653" s="135"/>
      <c r="J653" s="222"/>
      <c r="K653" s="223"/>
      <c r="L653" s="212"/>
      <c r="M653" s="211"/>
      <c r="N653" s="212"/>
    </row>
    <row r="685" spans="1:14" s="224" customFormat="1">
      <c r="A685" s="63"/>
      <c r="B685" s="212"/>
      <c r="C685" s="63"/>
      <c r="D685" s="400"/>
      <c r="E685" s="135"/>
      <c r="F685" s="136"/>
      <c r="G685" s="136"/>
      <c r="H685" s="135"/>
      <c r="I685" s="135"/>
      <c r="J685" s="222"/>
      <c r="K685" s="223"/>
      <c r="L685" s="212"/>
      <c r="M685" s="211"/>
      <c r="N685" s="212"/>
    </row>
    <row r="717" spans="1:14" s="224" customFormat="1">
      <c r="A717" s="63"/>
      <c r="B717" s="212"/>
      <c r="C717" s="63"/>
      <c r="D717" s="400"/>
      <c r="E717" s="135"/>
      <c r="F717" s="136"/>
      <c r="G717" s="136"/>
      <c r="H717" s="135"/>
      <c r="I717" s="135"/>
      <c r="J717" s="222"/>
      <c r="K717" s="223"/>
      <c r="L717" s="212"/>
      <c r="M717" s="211"/>
      <c r="N717" s="212"/>
    </row>
    <row r="749" spans="1:14" s="224" customFormat="1">
      <c r="A749" s="63"/>
      <c r="B749" s="212"/>
      <c r="C749" s="63"/>
      <c r="D749" s="400"/>
      <c r="E749" s="135"/>
      <c r="F749" s="136"/>
      <c r="G749" s="136"/>
      <c r="H749" s="135"/>
      <c r="I749" s="135"/>
      <c r="J749" s="222"/>
      <c r="K749" s="223"/>
      <c r="L749" s="212"/>
      <c r="M749" s="211"/>
      <c r="N749" s="212"/>
    </row>
    <row r="781" spans="1:14" s="224" customFormat="1">
      <c r="A781" s="63"/>
      <c r="B781" s="212"/>
      <c r="C781" s="63"/>
      <c r="D781" s="400"/>
      <c r="E781" s="135"/>
      <c r="F781" s="136"/>
      <c r="G781" s="136"/>
      <c r="H781" s="135"/>
      <c r="I781" s="135"/>
      <c r="J781" s="222"/>
      <c r="K781" s="223"/>
      <c r="L781" s="212"/>
      <c r="M781" s="211"/>
      <c r="N781" s="212"/>
    </row>
    <row r="813" spans="1:14" s="224" customFormat="1">
      <c r="A813" s="63"/>
      <c r="B813" s="212"/>
      <c r="C813" s="63"/>
      <c r="D813" s="400"/>
      <c r="E813" s="135"/>
      <c r="F813" s="136"/>
      <c r="G813" s="136"/>
      <c r="H813" s="135"/>
      <c r="I813" s="135"/>
      <c r="J813" s="222"/>
      <c r="K813" s="223"/>
      <c r="L813" s="212"/>
      <c r="M813" s="211"/>
      <c r="N813" s="212"/>
    </row>
    <row r="845" spans="1:14" s="224" customFormat="1">
      <c r="A845" s="63"/>
      <c r="B845" s="212"/>
      <c r="C845" s="63"/>
      <c r="D845" s="400"/>
      <c r="E845" s="135"/>
      <c r="F845" s="136"/>
      <c r="G845" s="136"/>
      <c r="H845" s="135"/>
      <c r="I845" s="135"/>
      <c r="J845" s="222"/>
      <c r="K845" s="223"/>
      <c r="L845" s="212"/>
      <c r="M845" s="211"/>
      <c r="N845" s="212"/>
    </row>
    <row r="877" spans="1:14" s="224" customFormat="1">
      <c r="A877" s="63"/>
      <c r="B877" s="212"/>
      <c r="C877" s="63"/>
      <c r="D877" s="400"/>
      <c r="E877" s="135"/>
      <c r="F877" s="136"/>
      <c r="G877" s="136"/>
      <c r="H877" s="135"/>
      <c r="I877" s="135"/>
      <c r="J877" s="222"/>
      <c r="K877" s="223"/>
      <c r="L877" s="212"/>
      <c r="M877" s="211"/>
      <c r="N877" s="212"/>
    </row>
    <row r="909" spans="1:14" s="224" customFormat="1">
      <c r="A909" s="63"/>
      <c r="B909" s="212"/>
      <c r="C909" s="63"/>
      <c r="D909" s="400"/>
      <c r="E909" s="135"/>
      <c r="F909" s="136"/>
      <c r="G909" s="136"/>
      <c r="H909" s="135"/>
      <c r="I909" s="135"/>
      <c r="J909" s="222"/>
      <c r="K909" s="223"/>
      <c r="L909" s="212"/>
      <c r="M909" s="211"/>
      <c r="N909" s="212"/>
    </row>
    <row r="941" spans="1:14" s="224" customFormat="1">
      <c r="A941" s="63"/>
      <c r="B941" s="212"/>
      <c r="C941" s="63"/>
      <c r="D941" s="400"/>
      <c r="E941" s="135"/>
      <c r="F941" s="136"/>
      <c r="G941" s="136"/>
      <c r="H941" s="135"/>
      <c r="I941" s="135"/>
      <c r="J941" s="222"/>
      <c r="K941" s="223"/>
      <c r="L941" s="212"/>
      <c r="M941" s="211"/>
      <c r="N941" s="212"/>
    </row>
    <row r="973" spans="1:14" s="224" customFormat="1">
      <c r="A973" s="63"/>
      <c r="B973" s="212"/>
      <c r="C973" s="63"/>
      <c r="D973" s="400"/>
      <c r="E973" s="135"/>
      <c r="F973" s="136"/>
      <c r="G973" s="136"/>
      <c r="H973" s="135"/>
      <c r="I973" s="135"/>
      <c r="J973" s="222"/>
      <c r="K973" s="223"/>
      <c r="L973" s="212"/>
      <c r="M973" s="211"/>
      <c r="N973" s="212"/>
    </row>
    <row r="1005" spans="1:14" s="224" customFormat="1">
      <c r="A1005" s="63"/>
      <c r="B1005" s="212"/>
      <c r="C1005" s="63"/>
      <c r="D1005" s="400"/>
      <c r="E1005" s="135"/>
      <c r="F1005" s="136"/>
      <c r="G1005" s="136"/>
      <c r="H1005" s="135"/>
      <c r="I1005" s="135"/>
      <c r="J1005" s="222"/>
      <c r="K1005" s="223"/>
      <c r="L1005" s="212"/>
      <c r="M1005" s="211"/>
      <c r="N1005" s="212"/>
    </row>
    <row r="1037" spans="1:14" s="224" customFormat="1">
      <c r="A1037" s="63"/>
      <c r="B1037" s="212"/>
      <c r="C1037" s="63"/>
      <c r="D1037" s="400"/>
      <c r="E1037" s="135"/>
      <c r="F1037" s="136"/>
      <c r="G1037" s="136"/>
      <c r="H1037" s="135"/>
      <c r="I1037" s="135"/>
      <c r="J1037" s="222"/>
      <c r="K1037" s="223"/>
      <c r="L1037" s="212"/>
      <c r="M1037" s="211"/>
      <c r="N1037" s="212"/>
    </row>
    <row r="1069" spans="1:14" s="224" customFormat="1">
      <c r="A1069" s="63"/>
      <c r="B1069" s="212"/>
      <c r="C1069" s="63"/>
      <c r="D1069" s="400"/>
      <c r="E1069" s="135"/>
      <c r="F1069" s="136"/>
      <c r="G1069" s="136"/>
      <c r="H1069" s="135"/>
      <c r="I1069" s="135"/>
      <c r="J1069" s="222"/>
      <c r="K1069" s="223"/>
      <c r="L1069" s="212"/>
      <c r="M1069" s="211"/>
      <c r="N1069" s="212"/>
    </row>
    <row r="1101" spans="1:14" s="224" customFormat="1">
      <c r="A1101" s="63"/>
      <c r="B1101" s="212"/>
      <c r="C1101" s="63"/>
      <c r="D1101" s="400"/>
      <c r="E1101" s="135"/>
      <c r="F1101" s="136"/>
      <c r="G1101" s="136"/>
      <c r="H1101" s="135"/>
      <c r="I1101" s="135"/>
      <c r="J1101" s="222"/>
      <c r="K1101" s="223"/>
      <c r="L1101" s="212"/>
      <c r="M1101" s="211"/>
      <c r="N1101" s="212"/>
    </row>
    <row r="1133" spans="1:14" s="224" customFormat="1">
      <c r="A1133" s="63"/>
      <c r="B1133" s="212"/>
      <c r="C1133" s="63"/>
      <c r="D1133" s="400"/>
      <c r="E1133" s="135"/>
      <c r="F1133" s="136"/>
      <c r="G1133" s="136"/>
      <c r="H1133" s="135"/>
      <c r="I1133" s="135"/>
      <c r="J1133" s="222"/>
      <c r="K1133" s="223"/>
      <c r="L1133" s="212"/>
      <c r="M1133" s="211"/>
      <c r="N1133" s="212"/>
    </row>
    <row r="1165" spans="1:14" s="224" customFormat="1">
      <c r="A1165" s="63"/>
      <c r="B1165" s="212"/>
      <c r="C1165" s="63"/>
      <c r="D1165" s="400"/>
      <c r="E1165" s="135"/>
      <c r="F1165" s="136"/>
      <c r="G1165" s="136"/>
      <c r="H1165" s="135"/>
      <c r="I1165" s="135"/>
      <c r="J1165" s="222"/>
      <c r="K1165" s="223"/>
      <c r="L1165" s="212"/>
      <c r="M1165" s="211"/>
      <c r="N1165" s="212"/>
    </row>
    <row r="1197" spans="1:14" s="224" customFormat="1">
      <c r="A1197" s="63"/>
      <c r="B1197" s="212"/>
      <c r="C1197" s="63"/>
      <c r="D1197" s="400"/>
      <c r="E1197" s="135"/>
      <c r="F1197" s="136"/>
      <c r="G1197" s="136"/>
      <c r="H1197" s="135"/>
      <c r="I1197" s="135"/>
      <c r="J1197" s="222"/>
      <c r="K1197" s="223"/>
      <c r="L1197" s="212"/>
      <c r="M1197" s="211"/>
      <c r="N1197" s="212"/>
    </row>
    <row r="1229" spans="1:14" s="224" customFormat="1">
      <c r="A1229" s="63"/>
      <c r="B1229" s="212"/>
      <c r="C1229" s="63"/>
      <c r="D1229" s="400"/>
      <c r="E1229" s="135"/>
      <c r="F1229" s="136"/>
      <c r="G1229" s="136"/>
      <c r="H1229" s="135"/>
      <c r="I1229" s="135"/>
      <c r="J1229" s="222"/>
      <c r="K1229" s="223"/>
      <c r="L1229" s="212"/>
      <c r="M1229" s="211"/>
      <c r="N1229" s="212"/>
    </row>
    <row r="1261" spans="1:14" s="224" customFormat="1">
      <c r="A1261" s="63"/>
      <c r="B1261" s="212"/>
      <c r="C1261" s="63"/>
      <c r="D1261" s="400"/>
      <c r="E1261" s="135"/>
      <c r="F1261" s="136"/>
      <c r="G1261" s="136"/>
      <c r="H1261" s="135"/>
      <c r="I1261" s="135"/>
      <c r="J1261" s="222"/>
      <c r="K1261" s="223"/>
      <c r="L1261" s="212"/>
      <c r="M1261" s="211"/>
      <c r="N1261" s="212"/>
    </row>
    <row r="1293" spans="1:14" s="224" customFormat="1">
      <c r="A1293" s="63"/>
      <c r="B1293" s="212"/>
      <c r="C1293" s="63"/>
      <c r="D1293" s="400"/>
      <c r="E1293" s="135"/>
      <c r="F1293" s="136"/>
      <c r="G1293" s="136"/>
      <c r="H1293" s="135"/>
      <c r="I1293" s="135"/>
      <c r="J1293" s="222"/>
      <c r="K1293" s="223"/>
      <c r="L1293" s="212"/>
      <c r="M1293" s="211"/>
      <c r="N1293" s="212"/>
    </row>
    <row r="1325" spans="1:14" s="224" customFormat="1">
      <c r="A1325" s="63"/>
      <c r="B1325" s="212"/>
      <c r="C1325" s="63"/>
      <c r="D1325" s="400"/>
      <c r="E1325" s="135"/>
      <c r="F1325" s="136"/>
      <c r="G1325" s="136"/>
      <c r="H1325" s="135"/>
      <c r="I1325" s="135"/>
      <c r="J1325" s="222"/>
      <c r="K1325" s="223"/>
      <c r="L1325" s="212"/>
      <c r="M1325" s="211"/>
      <c r="N1325" s="212"/>
    </row>
    <row r="1357" spans="1:14" s="224" customFormat="1">
      <c r="A1357" s="63"/>
      <c r="B1357" s="212"/>
      <c r="C1357" s="63"/>
      <c r="D1357" s="400"/>
      <c r="E1357" s="135"/>
      <c r="F1357" s="136"/>
      <c r="G1357" s="136"/>
      <c r="H1357" s="135"/>
      <c r="I1357" s="135"/>
      <c r="J1357" s="222"/>
      <c r="K1357" s="223"/>
      <c r="L1357" s="212"/>
      <c r="M1357" s="211"/>
      <c r="N1357" s="212"/>
    </row>
    <row r="1389" spans="1:14" s="224" customFormat="1">
      <c r="A1389" s="63"/>
      <c r="B1389" s="212"/>
      <c r="C1389" s="63"/>
      <c r="D1389" s="400"/>
      <c r="E1389" s="135"/>
      <c r="F1389" s="136"/>
      <c r="G1389" s="136"/>
      <c r="H1389" s="135"/>
      <c r="I1389" s="135"/>
      <c r="J1389" s="222"/>
      <c r="K1389" s="223"/>
      <c r="L1389" s="212"/>
      <c r="M1389" s="211"/>
      <c r="N1389" s="212"/>
    </row>
    <row r="1421" spans="1:14" s="224" customFormat="1">
      <c r="A1421" s="63"/>
      <c r="B1421" s="212"/>
      <c r="C1421" s="63"/>
      <c r="D1421" s="400"/>
      <c r="E1421" s="135"/>
      <c r="F1421" s="136"/>
      <c r="G1421" s="136"/>
      <c r="H1421" s="135"/>
      <c r="I1421" s="135"/>
      <c r="J1421" s="222"/>
      <c r="K1421" s="223"/>
      <c r="L1421" s="212"/>
      <c r="M1421" s="211"/>
      <c r="N1421" s="212"/>
    </row>
    <row r="1453" spans="1:14" s="224" customFormat="1">
      <c r="A1453" s="63"/>
      <c r="B1453" s="212"/>
      <c r="C1453" s="63"/>
      <c r="D1453" s="400"/>
      <c r="E1453" s="135"/>
      <c r="F1453" s="136"/>
      <c r="G1453" s="136"/>
      <c r="H1453" s="135"/>
      <c r="I1453" s="135"/>
      <c r="J1453" s="222"/>
      <c r="K1453" s="223"/>
      <c r="L1453" s="212"/>
      <c r="M1453" s="211"/>
      <c r="N1453" s="212"/>
    </row>
    <row r="1485" spans="1:14" s="224" customFormat="1">
      <c r="A1485" s="63"/>
      <c r="B1485" s="212"/>
      <c r="C1485" s="63"/>
      <c r="D1485" s="400"/>
      <c r="E1485" s="135"/>
      <c r="F1485" s="136"/>
      <c r="G1485" s="136"/>
      <c r="H1485" s="135"/>
      <c r="I1485" s="135"/>
      <c r="J1485" s="222"/>
      <c r="K1485" s="223"/>
      <c r="L1485" s="212"/>
      <c r="M1485" s="211"/>
      <c r="N1485" s="212"/>
    </row>
    <row r="1517" spans="1:14" s="224" customFormat="1">
      <c r="A1517" s="63"/>
      <c r="B1517" s="212"/>
      <c r="C1517" s="63"/>
      <c r="D1517" s="400"/>
      <c r="E1517" s="135"/>
      <c r="F1517" s="136"/>
      <c r="G1517" s="136"/>
      <c r="H1517" s="135"/>
      <c r="I1517" s="135"/>
      <c r="J1517" s="222"/>
      <c r="K1517" s="223"/>
      <c r="L1517" s="212"/>
      <c r="M1517" s="211"/>
      <c r="N1517" s="212"/>
    </row>
    <row r="1549" spans="1:14" s="224" customFormat="1">
      <c r="A1549" s="63"/>
      <c r="B1549" s="212"/>
      <c r="C1549" s="63"/>
      <c r="D1549" s="400"/>
      <c r="E1549" s="135"/>
      <c r="F1549" s="136"/>
      <c r="G1549" s="136"/>
      <c r="H1549" s="135"/>
      <c r="I1549" s="135"/>
      <c r="J1549" s="222"/>
      <c r="K1549" s="223"/>
      <c r="L1549" s="212"/>
      <c r="M1549" s="211"/>
      <c r="N1549" s="212"/>
    </row>
    <row r="1581" spans="1:14" s="224" customFormat="1">
      <c r="A1581" s="63"/>
      <c r="B1581" s="212"/>
      <c r="C1581" s="63"/>
      <c r="D1581" s="400"/>
      <c r="E1581" s="135"/>
      <c r="F1581" s="136"/>
      <c r="G1581" s="136"/>
      <c r="H1581" s="135"/>
      <c r="I1581" s="135"/>
      <c r="J1581" s="222"/>
      <c r="K1581" s="223"/>
      <c r="L1581" s="212"/>
      <c r="M1581" s="211"/>
      <c r="N1581" s="212"/>
    </row>
    <row r="1613" spans="1:14" s="224" customFormat="1">
      <c r="A1613" s="63"/>
      <c r="B1613" s="212"/>
      <c r="C1613" s="63"/>
      <c r="D1613" s="400"/>
      <c r="E1613" s="135"/>
      <c r="F1613" s="136"/>
      <c r="G1613" s="136"/>
      <c r="H1613" s="135"/>
      <c r="I1613" s="135"/>
      <c r="J1613" s="222"/>
      <c r="K1613" s="223"/>
      <c r="L1613" s="212"/>
      <c r="M1613" s="211"/>
      <c r="N1613" s="212"/>
    </row>
    <row r="1645" spans="1:14" s="224" customFormat="1">
      <c r="A1645" s="63"/>
      <c r="B1645" s="212"/>
      <c r="C1645" s="63"/>
      <c r="D1645" s="400"/>
      <c r="E1645" s="135"/>
      <c r="F1645" s="136"/>
      <c r="G1645" s="136"/>
      <c r="H1645" s="135"/>
      <c r="I1645" s="135"/>
      <c r="J1645" s="222"/>
      <c r="K1645" s="223"/>
      <c r="L1645" s="212"/>
      <c r="M1645" s="211"/>
      <c r="N1645" s="212"/>
    </row>
    <row r="1677" spans="1:14" s="224" customFormat="1">
      <c r="A1677" s="63"/>
      <c r="B1677" s="212"/>
      <c r="C1677" s="63"/>
      <c r="D1677" s="400"/>
      <c r="E1677" s="135"/>
      <c r="F1677" s="136"/>
      <c r="G1677" s="136"/>
      <c r="H1677" s="135"/>
      <c r="I1677" s="135"/>
      <c r="J1677" s="222"/>
      <c r="K1677" s="223"/>
      <c r="L1677" s="212"/>
      <c r="M1677" s="211"/>
      <c r="N1677" s="212"/>
    </row>
    <row r="1709" spans="1:14" s="224" customFormat="1">
      <c r="A1709" s="63"/>
      <c r="B1709" s="212"/>
      <c r="C1709" s="63"/>
      <c r="D1709" s="400"/>
      <c r="E1709" s="135"/>
      <c r="F1709" s="136"/>
      <c r="G1709" s="136"/>
      <c r="H1709" s="135"/>
      <c r="I1709" s="135"/>
      <c r="J1709" s="222"/>
      <c r="K1709" s="223"/>
      <c r="L1709" s="212"/>
      <c r="M1709" s="211"/>
      <c r="N1709" s="212"/>
    </row>
    <row r="1741" spans="1:14" s="224" customFormat="1">
      <c r="A1741" s="63"/>
      <c r="B1741" s="212"/>
      <c r="C1741" s="63"/>
      <c r="D1741" s="400"/>
      <c r="E1741" s="135"/>
      <c r="F1741" s="136"/>
      <c r="G1741" s="136"/>
      <c r="H1741" s="135"/>
      <c r="I1741" s="135"/>
      <c r="J1741" s="222"/>
      <c r="K1741" s="223"/>
      <c r="L1741" s="212"/>
      <c r="M1741" s="211"/>
      <c r="N1741" s="212"/>
    </row>
    <row r="1773" spans="1:14" s="224" customFormat="1">
      <c r="A1773" s="63"/>
      <c r="B1773" s="212"/>
      <c r="C1773" s="63"/>
      <c r="D1773" s="400"/>
      <c r="E1773" s="135"/>
      <c r="F1773" s="136"/>
      <c r="G1773" s="136"/>
      <c r="H1773" s="135"/>
      <c r="I1773" s="135"/>
      <c r="J1773" s="222"/>
      <c r="K1773" s="223"/>
      <c r="L1773" s="212"/>
      <c r="M1773" s="211"/>
      <c r="N1773" s="212"/>
    </row>
    <row r="1805" spans="1:14" s="224" customFormat="1">
      <c r="A1805" s="63"/>
      <c r="B1805" s="212"/>
      <c r="C1805" s="63"/>
      <c r="D1805" s="400"/>
      <c r="E1805" s="135"/>
      <c r="F1805" s="136"/>
      <c r="G1805" s="136"/>
      <c r="H1805" s="135"/>
      <c r="I1805" s="135"/>
      <c r="J1805" s="222"/>
      <c r="K1805" s="223"/>
      <c r="L1805" s="212"/>
      <c r="M1805" s="211"/>
      <c r="N1805" s="212"/>
    </row>
    <row r="1837" spans="1:14" s="224" customFormat="1">
      <c r="A1837" s="63"/>
      <c r="B1837" s="212"/>
      <c r="C1837" s="63"/>
      <c r="D1837" s="400"/>
      <c r="E1837" s="135"/>
      <c r="F1837" s="136"/>
      <c r="G1837" s="136"/>
      <c r="H1837" s="135"/>
      <c r="I1837" s="135"/>
      <c r="J1837" s="222"/>
      <c r="K1837" s="223"/>
      <c r="L1837" s="212"/>
      <c r="M1837" s="211"/>
      <c r="N1837" s="212"/>
    </row>
    <row r="1869" spans="1:14" s="224" customFormat="1">
      <c r="A1869" s="63"/>
      <c r="B1869" s="212"/>
      <c r="C1869" s="63"/>
      <c r="D1869" s="400"/>
      <c r="E1869" s="135"/>
      <c r="F1869" s="136"/>
      <c r="G1869" s="136"/>
      <c r="H1869" s="135"/>
      <c r="I1869" s="135"/>
      <c r="J1869" s="222"/>
      <c r="K1869" s="223"/>
      <c r="L1869" s="212"/>
      <c r="M1869" s="211"/>
      <c r="N1869" s="212"/>
    </row>
    <row r="1901" spans="1:14" s="224" customFormat="1">
      <c r="A1901" s="63"/>
      <c r="B1901" s="212"/>
      <c r="C1901" s="63"/>
      <c r="D1901" s="400"/>
      <c r="E1901" s="135"/>
      <c r="F1901" s="136"/>
      <c r="G1901" s="136"/>
      <c r="H1901" s="135"/>
      <c r="I1901" s="135"/>
      <c r="J1901" s="222"/>
      <c r="K1901" s="223"/>
      <c r="L1901" s="212"/>
      <c r="M1901" s="211"/>
      <c r="N1901" s="212"/>
    </row>
    <row r="1933" spans="1:14" s="224" customFormat="1">
      <c r="A1933" s="63"/>
      <c r="B1933" s="212"/>
      <c r="C1933" s="63"/>
      <c r="D1933" s="400"/>
      <c r="E1933" s="135"/>
      <c r="F1933" s="136"/>
      <c r="G1933" s="136"/>
      <c r="H1933" s="135"/>
      <c r="I1933" s="135"/>
      <c r="J1933" s="222"/>
      <c r="K1933" s="223"/>
      <c r="L1933" s="212"/>
      <c r="M1933" s="211"/>
      <c r="N1933" s="212"/>
    </row>
    <row r="1965" spans="1:14" s="224" customFormat="1">
      <c r="A1965" s="63"/>
      <c r="B1965" s="212"/>
      <c r="C1965" s="63"/>
      <c r="D1965" s="400"/>
      <c r="E1965" s="135"/>
      <c r="F1965" s="136"/>
      <c r="G1965" s="136"/>
      <c r="H1965" s="135"/>
      <c r="I1965" s="135"/>
      <c r="J1965" s="222"/>
      <c r="K1965" s="223"/>
      <c r="L1965" s="212"/>
      <c r="M1965" s="211"/>
      <c r="N1965" s="212"/>
    </row>
    <row r="1997" spans="1:14" s="224" customFormat="1">
      <c r="A1997" s="63"/>
      <c r="B1997" s="212"/>
      <c r="C1997" s="63"/>
      <c r="D1997" s="400"/>
      <c r="E1997" s="135"/>
      <c r="F1997" s="136"/>
      <c r="G1997" s="136"/>
      <c r="H1997" s="135"/>
      <c r="I1997" s="135"/>
      <c r="J1997" s="222"/>
      <c r="K1997" s="223"/>
      <c r="L1997" s="212"/>
      <c r="M1997" s="211"/>
      <c r="N1997" s="212"/>
    </row>
    <row r="2029" spans="1:14" s="224" customFormat="1">
      <c r="A2029" s="63"/>
      <c r="B2029" s="212"/>
      <c r="C2029" s="63"/>
      <c r="D2029" s="400"/>
      <c r="E2029" s="135"/>
      <c r="F2029" s="136"/>
      <c r="G2029" s="136"/>
      <c r="H2029" s="135"/>
      <c r="I2029" s="135"/>
      <c r="J2029" s="222"/>
      <c r="K2029" s="223"/>
      <c r="L2029" s="212"/>
      <c r="M2029" s="211"/>
      <c r="N2029" s="212"/>
    </row>
    <row r="2061" spans="1:14" s="224" customFormat="1">
      <c r="A2061" s="63"/>
      <c r="B2061" s="212"/>
      <c r="C2061" s="63"/>
      <c r="D2061" s="400"/>
      <c r="E2061" s="135"/>
      <c r="F2061" s="136"/>
      <c r="G2061" s="136"/>
      <c r="H2061" s="135"/>
      <c r="I2061" s="135"/>
      <c r="J2061" s="222"/>
      <c r="K2061" s="223"/>
      <c r="L2061" s="212"/>
      <c r="M2061" s="211"/>
      <c r="N2061" s="212"/>
    </row>
    <row r="2093" spans="1:14" s="224" customFormat="1">
      <c r="A2093" s="63"/>
      <c r="B2093" s="212"/>
      <c r="C2093" s="63"/>
      <c r="D2093" s="400"/>
      <c r="E2093" s="135"/>
      <c r="F2093" s="136"/>
      <c r="G2093" s="136"/>
      <c r="H2093" s="135"/>
      <c r="I2093" s="135"/>
      <c r="J2093" s="222"/>
      <c r="K2093" s="223"/>
      <c r="L2093" s="212"/>
      <c r="M2093" s="211"/>
      <c r="N2093" s="212"/>
    </row>
    <row r="2125" spans="1:14" s="224" customFormat="1">
      <c r="A2125" s="63"/>
      <c r="B2125" s="212"/>
      <c r="C2125" s="63"/>
      <c r="D2125" s="400"/>
      <c r="E2125" s="135"/>
      <c r="F2125" s="136"/>
      <c r="G2125" s="136"/>
      <c r="H2125" s="135"/>
      <c r="I2125" s="135"/>
      <c r="J2125" s="222"/>
      <c r="K2125" s="223"/>
      <c r="L2125" s="212"/>
      <c r="M2125" s="211"/>
      <c r="N2125" s="212"/>
    </row>
    <row r="2157" spans="1:14" s="224" customFormat="1">
      <c r="A2157" s="63"/>
      <c r="B2157" s="212"/>
      <c r="C2157" s="63"/>
      <c r="D2157" s="400"/>
      <c r="E2157" s="135"/>
      <c r="F2157" s="136"/>
      <c r="G2157" s="136"/>
      <c r="H2157" s="135"/>
      <c r="I2157" s="135"/>
      <c r="J2157" s="222"/>
      <c r="K2157" s="223"/>
      <c r="L2157" s="212"/>
      <c r="M2157" s="211"/>
      <c r="N2157" s="212"/>
    </row>
    <row r="2189" spans="1:14" s="224" customFormat="1">
      <c r="A2189" s="63"/>
      <c r="B2189" s="212"/>
      <c r="C2189" s="63"/>
      <c r="D2189" s="400"/>
      <c r="E2189" s="135"/>
      <c r="F2189" s="136"/>
      <c r="G2189" s="136"/>
      <c r="H2189" s="135"/>
      <c r="I2189" s="135"/>
      <c r="J2189" s="222"/>
      <c r="K2189" s="223"/>
      <c r="L2189" s="212"/>
      <c r="M2189" s="211"/>
      <c r="N2189" s="212"/>
    </row>
    <row r="2221" spans="1:14" s="224" customFormat="1">
      <c r="A2221" s="63"/>
      <c r="B2221" s="212"/>
      <c r="C2221" s="63"/>
      <c r="D2221" s="400"/>
      <c r="E2221" s="135"/>
      <c r="F2221" s="136"/>
      <c r="G2221" s="136"/>
      <c r="H2221" s="135"/>
      <c r="I2221" s="135"/>
      <c r="J2221" s="222"/>
      <c r="K2221" s="223"/>
      <c r="L2221" s="212"/>
      <c r="M2221" s="211"/>
      <c r="N2221" s="212"/>
    </row>
    <row r="2253" spans="1:14" s="224" customFormat="1">
      <c r="A2253" s="63"/>
      <c r="B2253" s="212"/>
      <c r="C2253" s="63"/>
      <c r="D2253" s="400"/>
      <c r="E2253" s="135"/>
      <c r="F2253" s="136"/>
      <c r="G2253" s="136"/>
      <c r="H2253" s="135"/>
      <c r="I2253" s="135"/>
      <c r="J2253" s="222"/>
      <c r="K2253" s="223"/>
      <c r="L2253" s="212"/>
      <c r="M2253" s="211"/>
      <c r="N2253" s="212"/>
    </row>
    <row r="2285" spans="1:14" s="224" customFormat="1">
      <c r="A2285" s="63"/>
      <c r="B2285" s="212"/>
      <c r="C2285" s="63"/>
      <c r="D2285" s="400"/>
      <c r="E2285" s="135"/>
      <c r="F2285" s="136"/>
      <c r="G2285" s="136"/>
      <c r="H2285" s="135"/>
      <c r="I2285" s="135"/>
      <c r="J2285" s="222"/>
      <c r="K2285" s="223"/>
      <c r="L2285" s="212"/>
      <c r="M2285" s="211"/>
      <c r="N2285" s="212"/>
    </row>
    <row r="2317" spans="1:14" s="224" customFormat="1">
      <c r="A2317" s="63"/>
      <c r="B2317" s="212"/>
      <c r="C2317" s="63"/>
      <c r="D2317" s="400"/>
      <c r="E2317" s="135"/>
      <c r="F2317" s="136"/>
      <c r="G2317" s="136"/>
      <c r="H2317" s="135"/>
      <c r="I2317" s="135"/>
      <c r="J2317" s="222"/>
      <c r="K2317" s="223"/>
      <c r="L2317" s="212"/>
      <c r="M2317" s="211"/>
      <c r="N2317" s="212"/>
    </row>
    <row r="2349" spans="1:14" s="224" customFormat="1">
      <c r="A2349" s="63"/>
      <c r="B2349" s="212"/>
      <c r="C2349" s="63"/>
      <c r="D2349" s="400"/>
      <c r="E2349" s="135"/>
      <c r="F2349" s="136"/>
      <c r="G2349" s="136"/>
      <c r="H2349" s="135"/>
      <c r="I2349" s="135"/>
      <c r="J2349" s="222"/>
      <c r="K2349" s="223"/>
      <c r="L2349" s="212"/>
      <c r="M2349" s="211"/>
      <c r="N2349" s="212"/>
    </row>
    <row r="2381" spans="1:14" s="224" customFormat="1">
      <c r="A2381" s="63"/>
      <c r="B2381" s="212"/>
      <c r="C2381" s="63"/>
      <c r="D2381" s="400"/>
      <c r="E2381" s="135"/>
      <c r="F2381" s="136"/>
      <c r="G2381" s="136"/>
      <c r="H2381" s="135"/>
      <c r="I2381" s="135"/>
      <c r="J2381" s="222"/>
      <c r="K2381" s="223"/>
      <c r="L2381" s="212"/>
      <c r="M2381" s="211"/>
      <c r="N2381" s="212"/>
    </row>
    <row r="2413" spans="1:14" s="224" customFormat="1">
      <c r="A2413" s="63"/>
      <c r="B2413" s="212"/>
      <c r="C2413" s="63"/>
      <c r="D2413" s="400"/>
      <c r="E2413" s="135"/>
      <c r="F2413" s="136"/>
      <c r="G2413" s="136"/>
      <c r="H2413" s="135"/>
      <c r="I2413" s="135"/>
      <c r="J2413" s="222"/>
      <c r="K2413" s="223"/>
      <c r="L2413" s="212"/>
      <c r="M2413" s="211"/>
      <c r="N2413" s="212"/>
    </row>
    <row r="2445" spans="1:14" s="224" customFormat="1">
      <c r="A2445" s="63"/>
      <c r="B2445" s="212"/>
      <c r="C2445" s="63"/>
      <c r="D2445" s="400"/>
      <c r="E2445" s="135"/>
      <c r="F2445" s="136"/>
      <c r="G2445" s="136"/>
      <c r="H2445" s="135"/>
      <c r="I2445" s="135"/>
      <c r="J2445" s="222"/>
      <c r="K2445" s="223"/>
      <c r="L2445" s="212"/>
      <c r="M2445" s="211"/>
      <c r="N2445" s="212"/>
    </row>
    <row r="2477" spans="1:14" s="224" customFormat="1">
      <c r="A2477" s="63"/>
      <c r="B2477" s="212"/>
      <c r="C2477" s="63"/>
      <c r="D2477" s="400"/>
      <c r="E2477" s="135"/>
      <c r="F2477" s="136"/>
      <c r="G2477" s="136"/>
      <c r="H2477" s="135"/>
      <c r="I2477" s="135"/>
      <c r="J2477" s="222"/>
      <c r="K2477" s="223"/>
      <c r="L2477" s="212"/>
      <c r="M2477" s="211"/>
      <c r="N2477" s="212"/>
    </row>
    <row r="2509" spans="1:14" s="224" customFormat="1">
      <c r="A2509" s="63"/>
      <c r="B2509" s="212"/>
      <c r="C2509" s="63"/>
      <c r="D2509" s="400"/>
      <c r="E2509" s="135"/>
      <c r="F2509" s="136"/>
      <c r="G2509" s="136"/>
      <c r="H2509" s="135"/>
      <c r="I2509" s="135"/>
      <c r="J2509" s="222"/>
      <c r="K2509" s="223"/>
      <c r="L2509" s="212"/>
      <c r="M2509" s="211"/>
      <c r="N2509" s="212"/>
    </row>
    <row r="2541" spans="1:14" s="224" customFormat="1">
      <c r="A2541" s="63"/>
      <c r="B2541" s="212"/>
      <c r="C2541" s="63"/>
      <c r="D2541" s="400"/>
      <c r="E2541" s="135"/>
      <c r="F2541" s="136"/>
      <c r="G2541" s="136"/>
      <c r="H2541" s="135"/>
      <c r="I2541" s="135"/>
      <c r="J2541" s="222"/>
      <c r="K2541" s="223"/>
      <c r="L2541" s="212"/>
      <c r="M2541" s="211"/>
      <c r="N2541" s="212"/>
    </row>
    <row r="2573" spans="1:14" s="224" customFormat="1">
      <c r="A2573" s="63"/>
      <c r="B2573" s="212"/>
      <c r="C2573" s="63"/>
      <c r="D2573" s="400"/>
      <c r="E2573" s="135"/>
      <c r="F2573" s="136"/>
      <c r="G2573" s="136"/>
      <c r="H2573" s="135"/>
      <c r="I2573" s="135"/>
      <c r="J2573" s="222"/>
      <c r="K2573" s="223"/>
      <c r="L2573" s="212"/>
      <c r="M2573" s="211"/>
      <c r="N2573" s="212"/>
    </row>
    <row r="2605" spans="1:14" s="224" customFormat="1">
      <c r="A2605" s="63"/>
      <c r="B2605" s="212"/>
      <c r="C2605" s="63"/>
      <c r="D2605" s="400"/>
      <c r="E2605" s="135"/>
      <c r="F2605" s="136"/>
      <c r="G2605" s="136"/>
      <c r="H2605" s="135"/>
      <c r="I2605" s="135"/>
      <c r="J2605" s="222"/>
      <c r="K2605" s="223"/>
      <c r="L2605" s="212"/>
      <c r="M2605" s="211"/>
      <c r="N2605" s="212"/>
    </row>
    <row r="2637" spans="1:14" s="224" customFormat="1">
      <c r="A2637" s="63"/>
      <c r="B2637" s="212"/>
      <c r="C2637" s="63"/>
      <c r="D2637" s="400"/>
      <c r="E2637" s="135"/>
      <c r="F2637" s="136"/>
      <c r="G2637" s="136"/>
      <c r="H2637" s="135"/>
      <c r="I2637" s="135"/>
      <c r="J2637" s="222"/>
      <c r="K2637" s="223"/>
      <c r="L2637" s="212"/>
      <c r="M2637" s="211"/>
      <c r="N2637" s="212"/>
    </row>
    <row r="2669" spans="1:14" s="224" customFormat="1">
      <c r="A2669" s="63"/>
      <c r="B2669" s="212"/>
      <c r="C2669" s="63"/>
      <c r="D2669" s="400"/>
      <c r="E2669" s="135"/>
      <c r="F2669" s="136"/>
      <c r="G2669" s="136"/>
      <c r="H2669" s="135"/>
      <c r="I2669" s="135"/>
      <c r="J2669" s="222"/>
      <c r="K2669" s="223"/>
      <c r="L2669" s="212"/>
      <c r="M2669" s="211"/>
      <c r="N2669" s="212"/>
    </row>
    <row r="2701" spans="1:14" s="224" customFormat="1">
      <c r="A2701" s="63"/>
      <c r="B2701" s="212"/>
      <c r="C2701" s="63"/>
      <c r="D2701" s="400"/>
      <c r="E2701" s="135"/>
      <c r="F2701" s="136"/>
      <c r="G2701" s="136"/>
      <c r="H2701" s="135"/>
      <c r="I2701" s="135"/>
      <c r="J2701" s="222"/>
      <c r="K2701" s="223"/>
      <c r="L2701" s="212"/>
      <c r="M2701" s="211"/>
      <c r="N2701" s="212"/>
    </row>
    <row r="2733" spans="1:14" s="224" customFormat="1">
      <c r="A2733" s="63"/>
      <c r="B2733" s="212"/>
      <c r="C2733" s="63"/>
      <c r="D2733" s="400"/>
      <c r="E2733" s="135"/>
      <c r="F2733" s="136"/>
      <c r="G2733" s="136"/>
      <c r="H2733" s="135"/>
      <c r="I2733" s="135"/>
      <c r="J2733" s="222"/>
      <c r="K2733" s="223"/>
      <c r="L2733" s="212"/>
      <c r="M2733" s="211"/>
      <c r="N2733" s="212"/>
    </row>
    <row r="2765" spans="1:14" s="224" customFormat="1">
      <c r="A2765" s="63"/>
      <c r="B2765" s="212"/>
      <c r="C2765" s="63"/>
      <c r="D2765" s="400"/>
      <c r="E2765" s="135"/>
      <c r="F2765" s="136"/>
      <c r="G2765" s="136"/>
      <c r="H2765" s="135"/>
      <c r="I2765" s="135"/>
      <c r="J2765" s="222"/>
      <c r="K2765" s="223"/>
      <c r="L2765" s="212"/>
      <c r="M2765" s="211"/>
      <c r="N2765" s="212"/>
    </row>
    <row r="2797" spans="1:14" s="224" customFormat="1">
      <c r="A2797" s="63"/>
      <c r="B2797" s="212"/>
      <c r="C2797" s="63"/>
      <c r="D2797" s="400"/>
      <c r="E2797" s="135"/>
      <c r="F2797" s="136"/>
      <c r="G2797" s="136"/>
      <c r="H2797" s="135"/>
      <c r="I2797" s="135"/>
      <c r="J2797" s="222"/>
      <c r="K2797" s="223"/>
      <c r="L2797" s="212"/>
      <c r="M2797" s="211"/>
      <c r="N2797" s="212"/>
    </row>
    <row r="2829" spans="1:14" s="224" customFormat="1">
      <c r="A2829" s="63"/>
      <c r="B2829" s="212"/>
      <c r="C2829" s="63"/>
      <c r="D2829" s="400"/>
      <c r="E2829" s="135"/>
      <c r="F2829" s="136"/>
      <c r="G2829" s="136"/>
      <c r="H2829" s="135"/>
      <c r="I2829" s="135"/>
      <c r="J2829" s="222"/>
      <c r="K2829" s="223"/>
      <c r="L2829" s="212"/>
      <c r="M2829" s="211"/>
      <c r="N2829" s="212"/>
    </row>
    <row r="2861" spans="1:14" s="224" customFormat="1">
      <c r="A2861" s="63"/>
      <c r="B2861" s="212"/>
      <c r="C2861" s="63"/>
      <c r="D2861" s="400"/>
      <c r="E2861" s="135"/>
      <c r="F2861" s="136"/>
      <c r="G2861" s="136"/>
      <c r="H2861" s="135"/>
      <c r="I2861" s="135"/>
      <c r="J2861" s="222"/>
      <c r="K2861" s="223"/>
      <c r="L2861" s="212"/>
      <c r="M2861" s="211"/>
      <c r="N2861" s="212"/>
    </row>
    <row r="2893" spans="1:14" s="224" customFormat="1">
      <c r="A2893" s="63"/>
      <c r="B2893" s="212"/>
      <c r="C2893" s="63"/>
      <c r="D2893" s="400"/>
      <c r="E2893" s="135"/>
      <c r="F2893" s="136"/>
      <c r="G2893" s="136"/>
      <c r="H2893" s="135"/>
      <c r="I2893" s="135"/>
      <c r="J2893" s="222"/>
      <c r="K2893" s="223"/>
      <c r="L2893" s="212"/>
      <c r="M2893" s="211"/>
      <c r="N2893" s="212"/>
    </row>
    <row r="2925" spans="1:14" s="224" customFormat="1">
      <c r="A2925" s="63"/>
      <c r="B2925" s="212"/>
      <c r="C2925" s="63"/>
      <c r="D2925" s="400"/>
      <c r="E2925" s="135"/>
      <c r="F2925" s="136"/>
      <c r="G2925" s="136"/>
      <c r="H2925" s="135"/>
      <c r="I2925" s="135"/>
      <c r="J2925" s="222"/>
      <c r="K2925" s="223"/>
      <c r="L2925" s="212"/>
      <c r="M2925" s="211"/>
      <c r="N2925" s="212"/>
    </row>
    <row r="2957" spans="1:14" s="224" customFormat="1">
      <c r="A2957" s="63"/>
      <c r="B2957" s="212"/>
      <c r="C2957" s="63"/>
      <c r="D2957" s="400"/>
      <c r="E2957" s="135"/>
      <c r="F2957" s="136"/>
      <c r="G2957" s="136"/>
      <c r="H2957" s="135"/>
      <c r="I2957" s="135"/>
      <c r="J2957" s="222"/>
      <c r="K2957" s="223"/>
      <c r="L2957" s="212"/>
      <c r="M2957" s="211"/>
      <c r="N2957" s="212"/>
    </row>
    <row r="2989" spans="1:14" s="224" customFormat="1">
      <c r="A2989" s="63"/>
      <c r="B2989" s="212"/>
      <c r="C2989" s="63"/>
      <c r="D2989" s="400"/>
      <c r="E2989" s="135"/>
      <c r="F2989" s="136"/>
      <c r="G2989" s="136"/>
      <c r="H2989" s="135"/>
      <c r="I2989" s="135"/>
      <c r="J2989" s="222"/>
      <c r="K2989" s="223"/>
      <c r="L2989" s="212"/>
      <c r="M2989" s="211"/>
      <c r="N2989" s="212"/>
    </row>
    <row r="3021" spans="1:14" s="224" customFormat="1">
      <c r="A3021" s="63"/>
      <c r="B3021" s="212"/>
      <c r="C3021" s="63"/>
      <c r="D3021" s="400"/>
      <c r="E3021" s="135"/>
      <c r="F3021" s="136"/>
      <c r="G3021" s="136"/>
      <c r="H3021" s="135"/>
      <c r="I3021" s="135"/>
      <c r="J3021" s="222"/>
      <c r="K3021" s="223"/>
      <c r="L3021" s="212"/>
      <c r="M3021" s="211"/>
      <c r="N3021" s="212"/>
    </row>
    <row r="3053" spans="1:14" s="224" customFormat="1">
      <c r="A3053" s="63"/>
      <c r="B3053" s="212"/>
      <c r="C3053" s="63"/>
      <c r="D3053" s="400"/>
      <c r="E3053" s="135"/>
      <c r="F3053" s="136"/>
      <c r="G3053" s="136"/>
      <c r="H3053" s="135"/>
      <c r="I3053" s="135"/>
      <c r="J3053" s="222"/>
      <c r="K3053" s="223"/>
      <c r="L3053" s="212"/>
      <c r="M3053" s="211"/>
      <c r="N3053" s="212"/>
    </row>
    <row r="3085" spans="1:14" s="224" customFormat="1">
      <c r="A3085" s="63"/>
      <c r="B3085" s="212"/>
      <c r="C3085" s="63"/>
      <c r="D3085" s="400"/>
      <c r="E3085" s="135"/>
      <c r="F3085" s="136"/>
      <c r="G3085" s="136"/>
      <c r="H3085" s="135"/>
      <c r="I3085" s="135"/>
      <c r="J3085" s="222"/>
      <c r="K3085" s="223"/>
      <c r="L3085" s="212"/>
      <c r="M3085" s="211"/>
      <c r="N3085" s="212"/>
    </row>
    <row r="3117" spans="1:14" s="224" customFormat="1">
      <c r="A3117" s="63"/>
      <c r="B3117" s="212"/>
      <c r="C3117" s="63"/>
      <c r="D3117" s="400"/>
      <c r="E3117" s="135"/>
      <c r="F3117" s="136"/>
      <c r="G3117" s="136"/>
      <c r="H3117" s="135"/>
      <c r="I3117" s="135"/>
      <c r="J3117" s="222"/>
      <c r="K3117" s="223"/>
      <c r="L3117" s="212"/>
      <c r="M3117" s="211"/>
      <c r="N3117" s="212"/>
    </row>
    <row r="3149" spans="1:14" s="224" customFormat="1">
      <c r="A3149" s="63"/>
      <c r="B3149" s="212"/>
      <c r="C3149" s="63"/>
      <c r="D3149" s="400"/>
      <c r="E3149" s="135"/>
      <c r="F3149" s="136"/>
      <c r="G3149" s="136"/>
      <c r="H3149" s="135"/>
      <c r="I3149" s="135"/>
      <c r="J3149" s="222"/>
      <c r="K3149" s="223"/>
      <c r="L3149" s="212"/>
      <c r="M3149" s="211"/>
      <c r="N3149" s="212"/>
    </row>
    <row r="3181" spans="1:14" s="224" customFormat="1">
      <c r="A3181" s="63"/>
      <c r="B3181" s="212"/>
      <c r="C3181" s="63"/>
      <c r="D3181" s="400"/>
      <c r="E3181" s="135"/>
      <c r="F3181" s="136"/>
      <c r="G3181" s="136"/>
      <c r="H3181" s="135"/>
      <c r="I3181" s="135"/>
      <c r="J3181" s="222"/>
      <c r="K3181" s="223"/>
      <c r="L3181" s="212"/>
      <c r="M3181" s="211"/>
      <c r="N3181" s="212"/>
    </row>
    <row r="3213" spans="1:14" s="224" customFormat="1">
      <c r="A3213" s="63"/>
      <c r="B3213" s="212"/>
      <c r="C3213" s="63"/>
      <c r="D3213" s="400"/>
      <c r="E3213" s="135"/>
      <c r="F3213" s="136"/>
      <c r="G3213" s="136"/>
      <c r="H3213" s="135"/>
      <c r="I3213" s="135"/>
      <c r="J3213" s="222"/>
      <c r="K3213" s="223"/>
      <c r="L3213" s="212"/>
      <c r="M3213" s="211"/>
      <c r="N3213" s="212"/>
    </row>
    <row r="3245" spans="1:14" s="224" customFormat="1">
      <c r="A3245" s="63"/>
      <c r="B3245" s="212"/>
      <c r="C3245" s="63"/>
      <c r="D3245" s="400"/>
      <c r="E3245" s="135"/>
      <c r="F3245" s="136"/>
      <c r="G3245" s="136"/>
      <c r="H3245" s="135"/>
      <c r="I3245" s="135"/>
      <c r="J3245" s="222"/>
      <c r="K3245" s="223"/>
      <c r="L3245" s="212"/>
      <c r="M3245" s="211"/>
      <c r="N3245" s="212"/>
    </row>
    <row r="3277" spans="1:14" s="224" customFormat="1">
      <c r="A3277" s="63"/>
      <c r="B3277" s="212"/>
      <c r="C3277" s="63"/>
      <c r="D3277" s="400"/>
      <c r="E3277" s="135"/>
      <c r="F3277" s="136"/>
      <c r="G3277" s="136"/>
      <c r="H3277" s="135"/>
      <c r="I3277" s="135"/>
      <c r="J3277" s="222"/>
      <c r="K3277" s="223"/>
      <c r="L3277" s="212"/>
      <c r="M3277" s="211"/>
      <c r="N3277" s="212"/>
    </row>
    <row r="3309" spans="1:14" s="224" customFormat="1">
      <c r="A3309" s="63"/>
      <c r="B3309" s="212"/>
      <c r="C3309" s="63"/>
      <c r="D3309" s="400"/>
      <c r="E3309" s="135"/>
      <c r="F3309" s="136"/>
      <c r="G3309" s="136"/>
      <c r="H3309" s="135"/>
      <c r="I3309" s="135"/>
      <c r="J3309" s="222"/>
      <c r="K3309" s="223"/>
      <c r="L3309" s="212"/>
      <c r="M3309" s="211"/>
      <c r="N3309" s="212"/>
    </row>
    <row r="3341" spans="1:14" s="224" customFormat="1">
      <c r="A3341" s="63"/>
      <c r="B3341" s="212"/>
      <c r="C3341" s="63"/>
      <c r="D3341" s="400"/>
      <c r="E3341" s="135"/>
      <c r="F3341" s="136"/>
      <c r="G3341" s="136"/>
      <c r="H3341" s="135"/>
      <c r="I3341" s="135"/>
      <c r="J3341" s="222"/>
      <c r="K3341" s="223"/>
      <c r="L3341" s="212"/>
      <c r="M3341" s="211"/>
      <c r="N3341" s="212"/>
    </row>
    <row r="3373" spans="1:14" s="224" customFormat="1">
      <c r="A3373" s="63"/>
      <c r="B3373" s="212"/>
      <c r="C3373" s="63"/>
      <c r="D3373" s="400"/>
      <c r="E3373" s="135"/>
      <c r="F3373" s="136"/>
      <c r="G3373" s="136"/>
      <c r="H3373" s="135"/>
      <c r="I3373" s="135"/>
      <c r="J3373" s="222"/>
      <c r="K3373" s="223"/>
      <c r="L3373" s="212"/>
      <c r="M3373" s="211"/>
      <c r="N3373" s="212"/>
    </row>
    <row r="3405" spans="1:14" s="224" customFormat="1">
      <c r="A3405" s="63"/>
      <c r="B3405" s="212"/>
      <c r="C3405" s="63"/>
      <c r="D3405" s="400"/>
      <c r="E3405" s="135"/>
      <c r="F3405" s="136"/>
      <c r="G3405" s="136"/>
      <c r="H3405" s="135"/>
      <c r="I3405" s="135"/>
      <c r="J3405" s="222"/>
      <c r="K3405" s="223"/>
      <c r="L3405" s="212"/>
      <c r="M3405" s="211"/>
      <c r="N3405" s="212"/>
    </row>
    <row r="3437" spans="1:14" s="224" customFormat="1">
      <c r="A3437" s="63"/>
      <c r="B3437" s="212"/>
      <c r="C3437" s="63"/>
      <c r="D3437" s="400"/>
      <c r="E3437" s="135"/>
      <c r="F3437" s="136"/>
      <c r="G3437" s="136"/>
      <c r="H3437" s="135"/>
      <c r="I3437" s="135"/>
      <c r="J3437" s="222"/>
      <c r="K3437" s="223"/>
      <c r="L3437" s="212"/>
      <c r="M3437" s="211"/>
      <c r="N3437" s="212"/>
    </row>
    <row r="3469" spans="1:14" s="224" customFormat="1">
      <c r="A3469" s="63"/>
      <c r="B3469" s="212"/>
      <c r="C3469" s="63"/>
      <c r="D3469" s="400"/>
      <c r="E3469" s="135"/>
      <c r="F3469" s="136"/>
      <c r="G3469" s="136"/>
      <c r="H3469" s="135"/>
      <c r="I3469" s="135"/>
      <c r="J3469" s="222"/>
      <c r="K3469" s="223"/>
      <c r="L3469" s="212"/>
      <c r="M3469" s="211"/>
      <c r="N3469" s="212"/>
    </row>
    <row r="3501" spans="1:14" s="224" customFormat="1">
      <c r="A3501" s="63"/>
      <c r="B3501" s="212"/>
      <c r="C3501" s="63"/>
      <c r="D3501" s="400"/>
      <c r="E3501" s="135"/>
      <c r="F3501" s="136"/>
      <c r="G3501" s="136"/>
      <c r="H3501" s="135"/>
      <c r="I3501" s="135"/>
      <c r="J3501" s="222"/>
      <c r="K3501" s="223"/>
      <c r="L3501" s="212"/>
      <c r="M3501" s="211"/>
      <c r="N3501" s="212"/>
    </row>
    <row r="3533" spans="1:14" s="224" customFormat="1">
      <c r="A3533" s="63"/>
      <c r="B3533" s="212"/>
      <c r="C3533" s="63"/>
      <c r="D3533" s="400"/>
      <c r="E3533" s="135"/>
      <c r="F3533" s="136"/>
      <c r="G3533" s="136"/>
      <c r="H3533" s="135"/>
      <c r="I3533" s="135"/>
      <c r="J3533" s="222"/>
      <c r="K3533" s="223"/>
      <c r="L3533" s="212"/>
      <c r="M3533" s="211"/>
      <c r="N3533" s="212"/>
    </row>
    <row r="3565" spans="1:14" s="224" customFormat="1">
      <c r="A3565" s="63"/>
      <c r="B3565" s="212"/>
      <c r="C3565" s="63"/>
      <c r="D3565" s="400"/>
      <c r="E3565" s="135"/>
      <c r="F3565" s="136"/>
      <c r="G3565" s="136"/>
      <c r="H3565" s="135"/>
      <c r="I3565" s="135"/>
      <c r="J3565" s="222"/>
      <c r="K3565" s="223"/>
      <c r="L3565" s="212"/>
      <c r="M3565" s="211"/>
      <c r="N3565" s="212"/>
    </row>
    <row r="3597" spans="1:14" s="224" customFormat="1">
      <c r="A3597" s="63"/>
      <c r="B3597" s="212"/>
      <c r="C3597" s="63"/>
      <c r="D3597" s="400"/>
      <c r="E3597" s="135"/>
      <c r="F3597" s="136"/>
      <c r="G3597" s="136"/>
      <c r="H3597" s="135"/>
      <c r="I3597" s="135"/>
      <c r="J3597" s="222"/>
      <c r="K3597" s="223"/>
      <c r="L3597" s="212"/>
      <c r="M3597" s="211"/>
      <c r="N3597" s="212"/>
    </row>
    <row r="3629" spans="1:14" s="224" customFormat="1">
      <c r="A3629" s="63"/>
      <c r="B3629" s="212"/>
      <c r="C3629" s="63"/>
      <c r="D3629" s="400"/>
      <c r="E3629" s="135"/>
      <c r="F3629" s="136"/>
      <c r="G3629" s="136"/>
      <c r="H3629" s="135"/>
      <c r="I3629" s="135"/>
      <c r="J3629" s="222"/>
      <c r="K3629" s="223"/>
      <c r="L3629" s="212"/>
      <c r="M3629" s="211"/>
      <c r="N3629" s="212"/>
    </row>
    <row r="3661" spans="1:14" s="224" customFormat="1">
      <c r="A3661" s="63"/>
      <c r="B3661" s="212"/>
      <c r="C3661" s="63"/>
      <c r="D3661" s="400"/>
      <c r="E3661" s="135"/>
      <c r="F3661" s="136"/>
      <c r="G3661" s="136"/>
      <c r="H3661" s="135"/>
      <c r="I3661" s="135"/>
      <c r="J3661" s="222"/>
      <c r="K3661" s="223"/>
      <c r="L3661" s="212"/>
      <c r="M3661" s="211"/>
      <c r="N3661" s="212"/>
    </row>
    <row r="3693" spans="1:14" s="224" customFormat="1">
      <c r="A3693" s="63"/>
      <c r="B3693" s="212"/>
      <c r="C3693" s="63"/>
      <c r="D3693" s="400"/>
      <c r="E3693" s="135"/>
      <c r="F3693" s="136"/>
      <c r="G3693" s="136"/>
      <c r="H3693" s="135"/>
      <c r="I3693" s="135"/>
      <c r="J3693" s="222"/>
      <c r="K3693" s="223"/>
      <c r="L3693" s="212"/>
      <c r="M3693" s="211"/>
      <c r="N3693" s="212"/>
    </row>
    <row r="3725" spans="1:14" s="224" customFormat="1">
      <c r="A3725" s="63"/>
      <c r="B3725" s="212"/>
      <c r="C3725" s="63"/>
      <c r="D3725" s="400"/>
      <c r="E3725" s="135"/>
      <c r="F3725" s="136"/>
      <c r="G3725" s="136"/>
      <c r="H3725" s="135"/>
      <c r="I3725" s="135"/>
      <c r="J3725" s="222"/>
      <c r="K3725" s="223"/>
      <c r="L3725" s="212"/>
      <c r="M3725" s="211"/>
      <c r="N3725" s="212"/>
    </row>
    <row r="3757" spans="1:14" s="224" customFormat="1">
      <c r="A3757" s="63"/>
      <c r="B3757" s="212"/>
      <c r="C3757" s="63"/>
      <c r="D3757" s="400"/>
      <c r="E3757" s="135"/>
      <c r="F3757" s="136"/>
      <c r="G3757" s="136"/>
      <c r="H3757" s="135"/>
      <c r="I3757" s="135"/>
      <c r="J3757" s="222"/>
      <c r="K3757" s="223"/>
      <c r="L3757" s="212"/>
      <c r="M3757" s="211"/>
      <c r="N3757" s="212"/>
    </row>
    <row r="3789" spans="1:14" s="224" customFormat="1">
      <c r="A3789" s="63"/>
      <c r="B3789" s="212"/>
      <c r="C3789" s="63"/>
      <c r="D3789" s="400"/>
      <c r="E3789" s="135"/>
      <c r="F3789" s="136"/>
      <c r="G3789" s="136"/>
      <c r="H3789" s="135"/>
      <c r="I3789" s="135"/>
      <c r="J3789" s="222"/>
      <c r="K3789" s="223"/>
      <c r="L3789" s="212"/>
      <c r="M3789" s="211"/>
      <c r="N3789" s="212"/>
    </row>
    <row r="3821" spans="1:14" s="224" customFormat="1">
      <c r="A3821" s="63"/>
      <c r="B3821" s="212"/>
      <c r="C3821" s="63"/>
      <c r="D3821" s="400"/>
      <c r="E3821" s="135"/>
      <c r="F3821" s="136"/>
      <c r="G3821" s="136"/>
      <c r="H3821" s="135"/>
      <c r="I3821" s="135"/>
      <c r="J3821" s="222"/>
      <c r="K3821" s="223"/>
      <c r="L3821" s="212"/>
      <c r="M3821" s="211"/>
      <c r="N3821" s="212"/>
    </row>
    <row r="3853" spans="1:14" s="224" customFormat="1">
      <c r="A3853" s="63"/>
      <c r="B3853" s="212"/>
      <c r="C3853" s="63"/>
      <c r="D3853" s="400"/>
      <c r="E3853" s="135"/>
      <c r="F3853" s="136"/>
      <c r="G3853" s="136"/>
      <c r="H3853" s="135"/>
      <c r="I3853" s="135"/>
      <c r="J3853" s="222"/>
      <c r="K3853" s="223"/>
      <c r="L3853" s="212"/>
      <c r="M3853" s="211"/>
      <c r="N3853" s="212"/>
    </row>
    <row r="3885" spans="1:14" s="224" customFormat="1">
      <c r="A3885" s="63"/>
      <c r="B3885" s="212"/>
      <c r="C3885" s="63"/>
      <c r="D3885" s="400"/>
      <c r="E3885" s="135"/>
      <c r="F3885" s="136"/>
      <c r="G3885" s="136"/>
      <c r="H3885" s="135"/>
      <c r="I3885" s="135"/>
      <c r="J3885" s="222"/>
      <c r="K3885" s="223"/>
      <c r="L3885" s="212"/>
      <c r="M3885" s="211"/>
      <c r="N3885" s="212"/>
    </row>
    <row r="3917" spans="1:14" s="224" customFormat="1">
      <c r="A3917" s="63"/>
      <c r="B3917" s="212"/>
      <c r="C3917" s="63"/>
      <c r="D3917" s="400"/>
      <c r="E3917" s="135"/>
      <c r="F3917" s="136"/>
      <c r="G3917" s="136"/>
      <c r="H3917" s="135"/>
      <c r="I3917" s="135"/>
      <c r="J3917" s="222"/>
      <c r="K3917" s="223"/>
      <c r="L3917" s="212"/>
      <c r="M3917" s="211"/>
      <c r="N3917" s="212"/>
    </row>
    <row r="3949" spans="1:14" s="224" customFormat="1">
      <c r="A3949" s="63"/>
      <c r="B3949" s="212"/>
      <c r="C3949" s="63"/>
      <c r="D3949" s="400"/>
      <c r="E3949" s="135"/>
      <c r="F3949" s="136"/>
      <c r="G3949" s="136"/>
      <c r="H3949" s="135"/>
      <c r="I3949" s="135"/>
      <c r="J3949" s="222"/>
      <c r="K3949" s="223"/>
      <c r="L3949" s="212"/>
      <c r="M3949" s="211"/>
      <c r="N3949" s="212"/>
    </row>
    <row r="3981" spans="1:14" s="224" customFormat="1">
      <c r="A3981" s="63"/>
      <c r="B3981" s="212"/>
      <c r="C3981" s="63"/>
      <c r="D3981" s="400"/>
      <c r="E3981" s="135"/>
      <c r="F3981" s="136"/>
      <c r="G3981" s="136"/>
      <c r="H3981" s="135"/>
      <c r="I3981" s="135"/>
      <c r="J3981" s="222"/>
      <c r="K3981" s="223"/>
      <c r="L3981" s="212"/>
      <c r="M3981" s="211"/>
      <c r="N3981" s="212"/>
    </row>
    <row r="4013" spans="1:14" s="224" customFormat="1">
      <c r="A4013" s="63"/>
      <c r="B4013" s="212"/>
      <c r="C4013" s="63"/>
      <c r="D4013" s="400"/>
      <c r="E4013" s="135"/>
      <c r="F4013" s="136"/>
      <c r="G4013" s="136"/>
      <c r="H4013" s="135"/>
      <c r="I4013" s="135"/>
      <c r="J4013" s="222"/>
      <c r="K4013" s="223"/>
      <c r="L4013" s="212"/>
      <c r="M4013" s="211"/>
      <c r="N4013" s="212"/>
    </row>
    <row r="4045" spans="1:14" s="224" customFormat="1">
      <c r="A4045" s="63"/>
      <c r="B4045" s="212"/>
      <c r="C4045" s="63"/>
      <c r="D4045" s="400"/>
      <c r="E4045" s="135"/>
      <c r="F4045" s="136"/>
      <c r="G4045" s="136"/>
      <c r="H4045" s="135"/>
      <c r="I4045" s="135"/>
      <c r="J4045" s="222"/>
      <c r="K4045" s="223"/>
      <c r="L4045" s="212"/>
      <c r="M4045" s="211"/>
      <c r="N4045" s="212"/>
    </row>
    <row r="4077" spans="1:14" s="224" customFormat="1">
      <c r="A4077" s="63"/>
      <c r="B4077" s="212"/>
      <c r="C4077" s="63"/>
      <c r="D4077" s="400"/>
      <c r="E4077" s="135"/>
      <c r="F4077" s="136"/>
      <c r="G4077" s="136"/>
      <c r="H4077" s="135"/>
      <c r="I4077" s="135"/>
      <c r="J4077" s="222"/>
      <c r="K4077" s="223"/>
      <c r="L4077" s="212"/>
      <c r="M4077" s="211"/>
      <c r="N4077" s="212"/>
    </row>
    <row r="4109" spans="1:14" s="224" customFormat="1">
      <c r="A4109" s="63"/>
      <c r="B4109" s="212"/>
      <c r="C4109" s="63"/>
      <c r="D4109" s="400"/>
      <c r="E4109" s="135"/>
      <c r="F4109" s="136"/>
      <c r="G4109" s="136"/>
      <c r="H4109" s="135"/>
      <c r="I4109" s="135"/>
      <c r="J4109" s="222"/>
      <c r="K4109" s="223"/>
      <c r="L4109" s="212"/>
      <c r="M4109" s="211"/>
      <c r="N4109" s="212"/>
    </row>
    <row r="4141" spans="1:14" s="224" customFormat="1">
      <c r="A4141" s="63"/>
      <c r="B4141" s="212"/>
      <c r="C4141" s="63"/>
      <c r="D4141" s="400"/>
      <c r="E4141" s="135"/>
      <c r="F4141" s="136"/>
      <c r="G4141" s="136"/>
      <c r="H4141" s="135"/>
      <c r="I4141" s="135"/>
      <c r="J4141" s="222"/>
      <c r="K4141" s="223"/>
      <c r="L4141" s="212"/>
      <c r="M4141" s="211"/>
      <c r="N4141" s="212"/>
    </row>
    <row r="4173" spans="1:14" s="224" customFormat="1">
      <c r="A4173" s="63"/>
      <c r="B4173" s="212"/>
      <c r="C4173" s="63"/>
      <c r="D4173" s="400"/>
      <c r="E4173" s="135"/>
      <c r="F4173" s="136"/>
      <c r="G4173" s="136"/>
      <c r="H4173" s="135"/>
      <c r="I4173" s="135"/>
      <c r="J4173" s="222"/>
      <c r="K4173" s="223"/>
      <c r="L4173" s="212"/>
      <c r="M4173" s="211"/>
      <c r="N4173" s="212"/>
    </row>
    <row r="4205" spans="1:14" s="224" customFormat="1">
      <c r="A4205" s="63"/>
      <c r="B4205" s="212"/>
      <c r="C4205" s="63"/>
      <c r="D4205" s="400"/>
      <c r="E4205" s="135"/>
      <c r="F4205" s="136"/>
      <c r="G4205" s="136"/>
      <c r="H4205" s="135"/>
      <c r="I4205" s="135"/>
      <c r="J4205" s="222"/>
      <c r="K4205" s="223"/>
      <c r="L4205" s="212"/>
      <c r="M4205" s="211"/>
      <c r="N4205" s="212"/>
    </row>
    <row r="4237" spans="1:14" s="224" customFormat="1">
      <c r="A4237" s="63"/>
      <c r="B4237" s="212"/>
      <c r="C4237" s="63"/>
      <c r="D4237" s="400"/>
      <c r="E4237" s="135"/>
      <c r="F4237" s="136"/>
      <c r="G4237" s="136"/>
      <c r="H4237" s="135"/>
      <c r="I4237" s="135"/>
      <c r="J4237" s="222"/>
      <c r="K4237" s="223"/>
      <c r="L4237" s="212"/>
      <c r="M4237" s="211"/>
      <c r="N4237" s="212"/>
    </row>
    <row r="4269" spans="1:14" s="224" customFormat="1">
      <c r="A4269" s="63"/>
      <c r="B4269" s="212"/>
      <c r="C4269" s="63"/>
      <c r="D4269" s="400"/>
      <c r="E4269" s="135"/>
      <c r="F4269" s="136"/>
      <c r="G4269" s="136"/>
      <c r="H4269" s="135"/>
      <c r="I4269" s="135"/>
      <c r="J4269" s="222"/>
      <c r="K4269" s="223"/>
      <c r="L4269" s="212"/>
      <c r="M4269" s="211"/>
      <c r="N4269" s="212"/>
    </row>
    <row r="4301" spans="1:14" s="224" customFormat="1">
      <c r="A4301" s="63"/>
      <c r="B4301" s="212"/>
      <c r="C4301" s="63"/>
      <c r="D4301" s="400"/>
      <c r="E4301" s="135"/>
      <c r="F4301" s="136"/>
      <c r="G4301" s="136"/>
      <c r="H4301" s="135"/>
      <c r="I4301" s="135"/>
      <c r="J4301" s="222"/>
      <c r="K4301" s="223"/>
      <c r="L4301" s="212"/>
      <c r="M4301" s="211"/>
      <c r="N4301" s="212"/>
    </row>
    <row r="4333" spans="1:14" s="224" customFormat="1">
      <c r="A4333" s="63"/>
      <c r="B4333" s="212"/>
      <c r="C4333" s="63"/>
      <c r="D4333" s="400"/>
      <c r="E4333" s="135"/>
      <c r="F4333" s="136"/>
      <c r="G4333" s="136"/>
      <c r="H4333" s="135"/>
      <c r="I4333" s="135"/>
      <c r="J4333" s="222"/>
      <c r="K4333" s="223"/>
      <c r="L4333" s="212"/>
      <c r="M4333" s="211"/>
      <c r="N4333" s="212"/>
    </row>
    <row r="4365" spans="1:14" s="224" customFormat="1">
      <c r="A4365" s="63"/>
      <c r="B4365" s="212"/>
      <c r="C4365" s="63"/>
      <c r="D4365" s="400"/>
      <c r="E4365" s="135"/>
      <c r="F4365" s="136"/>
      <c r="G4365" s="136"/>
      <c r="H4365" s="135"/>
      <c r="I4365" s="135"/>
      <c r="J4365" s="222"/>
      <c r="K4365" s="223"/>
      <c r="L4365" s="212"/>
      <c r="M4365" s="211"/>
      <c r="N4365" s="212"/>
    </row>
    <row r="4397" spans="1:14" s="224" customFormat="1">
      <c r="A4397" s="63"/>
      <c r="B4397" s="212"/>
      <c r="C4397" s="63"/>
      <c r="D4397" s="400"/>
      <c r="E4397" s="135"/>
      <c r="F4397" s="136"/>
      <c r="G4397" s="136"/>
      <c r="H4397" s="135"/>
      <c r="I4397" s="135"/>
      <c r="J4397" s="222"/>
      <c r="K4397" s="223"/>
      <c r="L4397" s="212"/>
      <c r="M4397" s="211"/>
      <c r="N4397" s="212"/>
    </row>
    <row r="4429" spans="1:14" s="224" customFormat="1">
      <c r="A4429" s="63"/>
      <c r="B4429" s="212"/>
      <c r="C4429" s="63"/>
      <c r="D4429" s="400"/>
      <c r="E4429" s="135"/>
      <c r="F4429" s="136"/>
      <c r="G4429" s="136"/>
      <c r="H4429" s="135"/>
      <c r="I4429" s="135"/>
      <c r="J4429" s="222"/>
      <c r="K4429" s="223"/>
      <c r="L4429" s="212"/>
      <c r="M4429" s="211"/>
      <c r="N4429" s="212"/>
    </row>
    <row r="4461" spans="1:14" s="224" customFormat="1">
      <c r="A4461" s="63"/>
      <c r="B4461" s="212"/>
      <c r="C4461" s="63"/>
      <c r="D4461" s="400"/>
      <c r="E4461" s="135"/>
      <c r="F4461" s="136"/>
      <c r="G4461" s="136"/>
      <c r="H4461" s="135"/>
      <c r="I4461" s="135"/>
      <c r="J4461" s="222"/>
      <c r="K4461" s="223"/>
      <c r="L4461" s="212"/>
      <c r="M4461" s="211"/>
      <c r="N4461" s="212"/>
    </row>
    <row r="4493" spans="1:14" s="224" customFormat="1">
      <c r="A4493" s="63"/>
      <c r="B4493" s="212"/>
      <c r="C4493" s="63"/>
      <c r="D4493" s="400"/>
      <c r="E4493" s="135"/>
      <c r="F4493" s="136"/>
      <c r="G4493" s="136"/>
      <c r="H4493" s="135"/>
      <c r="I4493" s="135"/>
      <c r="J4493" s="222"/>
      <c r="K4493" s="223"/>
      <c r="L4493" s="212"/>
      <c r="M4493" s="211"/>
      <c r="N4493" s="212"/>
    </row>
    <row r="4525" spans="1:14" s="224" customFormat="1">
      <c r="A4525" s="63"/>
      <c r="B4525" s="212"/>
      <c r="C4525" s="63"/>
      <c r="D4525" s="400"/>
      <c r="E4525" s="135"/>
      <c r="F4525" s="136"/>
      <c r="G4525" s="136"/>
      <c r="H4525" s="135"/>
      <c r="I4525" s="135"/>
      <c r="J4525" s="222"/>
      <c r="K4525" s="223"/>
      <c r="L4525" s="212"/>
      <c r="M4525" s="211"/>
      <c r="N4525" s="212"/>
    </row>
    <row r="4557" spans="1:14" s="224" customFormat="1">
      <c r="A4557" s="63"/>
      <c r="B4557" s="212"/>
      <c r="C4557" s="63"/>
      <c r="D4557" s="400"/>
      <c r="E4557" s="135"/>
      <c r="F4557" s="136"/>
      <c r="G4557" s="136"/>
      <c r="H4557" s="135"/>
      <c r="I4557" s="135"/>
      <c r="J4557" s="222"/>
      <c r="K4557" s="223"/>
      <c r="L4557" s="212"/>
      <c r="M4557" s="211"/>
      <c r="N4557" s="212"/>
    </row>
    <row r="4589" spans="1:14" s="224" customFormat="1">
      <c r="A4589" s="63"/>
      <c r="B4589" s="212"/>
      <c r="C4589" s="63"/>
      <c r="D4589" s="400"/>
      <c r="E4589" s="135"/>
      <c r="F4589" s="136"/>
      <c r="G4589" s="136"/>
      <c r="H4589" s="135"/>
      <c r="I4589" s="135"/>
      <c r="J4589" s="222"/>
      <c r="K4589" s="223"/>
      <c r="L4589" s="212"/>
      <c r="M4589" s="211"/>
      <c r="N4589" s="212"/>
    </row>
    <row r="4621" spans="1:14" s="224" customFormat="1">
      <c r="A4621" s="63"/>
      <c r="B4621" s="212"/>
      <c r="C4621" s="63"/>
      <c r="D4621" s="400"/>
      <c r="E4621" s="135"/>
      <c r="F4621" s="136"/>
      <c r="G4621" s="136"/>
      <c r="H4621" s="135"/>
      <c r="I4621" s="135"/>
      <c r="J4621" s="222"/>
      <c r="K4621" s="223"/>
      <c r="L4621" s="212"/>
      <c r="M4621" s="211"/>
      <c r="N4621" s="212"/>
    </row>
    <row r="4653" spans="1:14" s="224" customFormat="1">
      <c r="A4653" s="63"/>
      <c r="B4653" s="212"/>
      <c r="C4653" s="63"/>
      <c r="D4653" s="400"/>
      <c r="E4653" s="135"/>
      <c r="F4653" s="136"/>
      <c r="G4653" s="136"/>
      <c r="H4653" s="135"/>
      <c r="I4653" s="135"/>
      <c r="J4653" s="222"/>
      <c r="K4653" s="223"/>
      <c r="L4653" s="212"/>
      <c r="M4653" s="211"/>
      <c r="N4653" s="212"/>
    </row>
    <row r="4685" spans="1:14" s="224" customFormat="1">
      <c r="A4685" s="63"/>
      <c r="B4685" s="212"/>
      <c r="C4685" s="63"/>
      <c r="D4685" s="400"/>
      <c r="E4685" s="135"/>
      <c r="F4685" s="136"/>
      <c r="G4685" s="136"/>
      <c r="H4685" s="135"/>
      <c r="I4685" s="135"/>
      <c r="J4685" s="222"/>
      <c r="K4685" s="223"/>
      <c r="L4685" s="212"/>
      <c r="M4685" s="211"/>
      <c r="N4685" s="212"/>
    </row>
    <row r="4717" spans="1:14" s="224" customFormat="1">
      <c r="A4717" s="63"/>
      <c r="B4717" s="212"/>
      <c r="C4717" s="63"/>
      <c r="D4717" s="400"/>
      <c r="E4717" s="135"/>
      <c r="F4717" s="136"/>
      <c r="G4717" s="136"/>
      <c r="H4717" s="135"/>
      <c r="I4717" s="135"/>
      <c r="J4717" s="222"/>
      <c r="K4717" s="223"/>
      <c r="L4717" s="212"/>
      <c r="M4717" s="211"/>
      <c r="N4717" s="212"/>
    </row>
    <row r="4749" spans="1:14" s="224" customFormat="1">
      <c r="A4749" s="63"/>
      <c r="B4749" s="212"/>
      <c r="C4749" s="63"/>
      <c r="D4749" s="400"/>
      <c r="E4749" s="135"/>
      <c r="F4749" s="136"/>
      <c r="G4749" s="136"/>
      <c r="H4749" s="135"/>
      <c r="I4749" s="135"/>
      <c r="J4749" s="222"/>
      <c r="K4749" s="223"/>
      <c r="L4749" s="212"/>
      <c r="M4749" s="211"/>
      <c r="N4749" s="212"/>
    </row>
    <row r="4781" spans="1:14" s="224" customFormat="1">
      <c r="A4781" s="63"/>
      <c r="B4781" s="212"/>
      <c r="C4781" s="63"/>
      <c r="D4781" s="400"/>
      <c r="E4781" s="135"/>
      <c r="F4781" s="136"/>
      <c r="G4781" s="136"/>
      <c r="H4781" s="135"/>
      <c r="I4781" s="135"/>
      <c r="J4781" s="222"/>
      <c r="K4781" s="223"/>
      <c r="L4781" s="212"/>
      <c r="M4781" s="211"/>
      <c r="N4781" s="212"/>
    </row>
    <row r="4813" spans="1:14" s="224" customFormat="1">
      <c r="A4813" s="63"/>
      <c r="B4813" s="212"/>
      <c r="C4813" s="63"/>
      <c r="D4813" s="400"/>
      <c r="E4813" s="135"/>
      <c r="F4813" s="136"/>
      <c r="G4813" s="136"/>
      <c r="H4813" s="135"/>
      <c r="I4813" s="135"/>
      <c r="J4813" s="222"/>
      <c r="K4813" s="223"/>
      <c r="L4813" s="212"/>
      <c r="M4813" s="211"/>
      <c r="N4813" s="212"/>
    </row>
    <row r="4845" spans="1:14" s="224" customFormat="1">
      <c r="A4845" s="63"/>
      <c r="B4845" s="212"/>
      <c r="C4845" s="63"/>
      <c r="D4845" s="400"/>
      <c r="E4845" s="135"/>
      <c r="F4845" s="136"/>
      <c r="G4845" s="136"/>
      <c r="H4845" s="135"/>
      <c r="I4845" s="135"/>
      <c r="J4845" s="222"/>
      <c r="K4845" s="223"/>
      <c r="L4845" s="212"/>
      <c r="M4845" s="211"/>
      <c r="N4845" s="212"/>
    </row>
    <row r="4877" spans="1:14" s="224" customFormat="1">
      <c r="A4877" s="63"/>
      <c r="B4877" s="212"/>
      <c r="C4877" s="63"/>
      <c r="D4877" s="400"/>
      <c r="E4877" s="135"/>
      <c r="F4877" s="136"/>
      <c r="G4877" s="136"/>
      <c r="H4877" s="135"/>
      <c r="I4877" s="135"/>
      <c r="J4877" s="222"/>
      <c r="K4877" s="223"/>
      <c r="L4877" s="212"/>
      <c r="M4877" s="211"/>
      <c r="N4877" s="212"/>
    </row>
    <row r="4909" spans="1:14" s="224" customFormat="1">
      <c r="A4909" s="63"/>
      <c r="B4909" s="212"/>
      <c r="C4909" s="63"/>
      <c r="D4909" s="400"/>
      <c r="E4909" s="135"/>
      <c r="F4909" s="136"/>
      <c r="G4909" s="136"/>
      <c r="H4909" s="135"/>
      <c r="I4909" s="135"/>
      <c r="J4909" s="222"/>
      <c r="K4909" s="223"/>
      <c r="L4909" s="212"/>
      <c r="M4909" s="211"/>
      <c r="N4909" s="212"/>
    </row>
    <row r="4941" spans="1:14" s="224" customFormat="1">
      <c r="A4941" s="63"/>
      <c r="B4941" s="212"/>
      <c r="C4941" s="63"/>
      <c r="D4941" s="400"/>
      <c r="E4941" s="135"/>
      <c r="F4941" s="136"/>
      <c r="G4941" s="136"/>
      <c r="H4941" s="135"/>
      <c r="I4941" s="135"/>
      <c r="J4941" s="222"/>
      <c r="K4941" s="223"/>
      <c r="L4941" s="212"/>
      <c r="M4941" s="211"/>
      <c r="N4941" s="212"/>
    </row>
    <row r="4973" spans="1:14" s="224" customFormat="1">
      <c r="A4973" s="63"/>
      <c r="B4973" s="212"/>
      <c r="C4973" s="63"/>
      <c r="D4973" s="400"/>
      <c r="E4973" s="135"/>
      <c r="F4973" s="136"/>
      <c r="G4973" s="136"/>
      <c r="H4973" s="135"/>
      <c r="I4973" s="135"/>
      <c r="J4973" s="222"/>
      <c r="K4973" s="223"/>
      <c r="L4973" s="212"/>
      <c r="M4973" s="211"/>
      <c r="N4973" s="212"/>
    </row>
    <row r="5005" spans="1:14" s="224" customFormat="1">
      <c r="A5005" s="63"/>
      <c r="B5005" s="212"/>
      <c r="C5005" s="63"/>
      <c r="D5005" s="400"/>
      <c r="E5005" s="135"/>
      <c r="F5005" s="136"/>
      <c r="G5005" s="136"/>
      <c r="H5005" s="135"/>
      <c r="I5005" s="135"/>
      <c r="J5005" s="222"/>
      <c r="K5005" s="223"/>
      <c r="L5005" s="212"/>
      <c r="M5005" s="211"/>
      <c r="N5005" s="212"/>
    </row>
    <row r="5037" spans="1:14" s="224" customFormat="1">
      <c r="A5037" s="63"/>
      <c r="B5037" s="212"/>
      <c r="C5037" s="63"/>
      <c r="D5037" s="400"/>
      <c r="E5037" s="135"/>
      <c r="F5037" s="136"/>
      <c r="G5037" s="136"/>
      <c r="H5037" s="135"/>
      <c r="I5037" s="135"/>
      <c r="J5037" s="222"/>
      <c r="K5037" s="223"/>
      <c r="L5037" s="212"/>
      <c r="M5037" s="211"/>
      <c r="N5037" s="212"/>
    </row>
    <row r="5069" spans="1:14" s="224" customFormat="1">
      <c r="A5069" s="63"/>
      <c r="B5069" s="212"/>
      <c r="C5069" s="63"/>
      <c r="D5069" s="400"/>
      <c r="E5069" s="135"/>
      <c r="F5069" s="136"/>
      <c r="G5069" s="136"/>
      <c r="H5069" s="135"/>
      <c r="I5069" s="135"/>
      <c r="J5069" s="222"/>
      <c r="K5069" s="223"/>
      <c r="L5069" s="212"/>
      <c r="M5069" s="211"/>
      <c r="N5069" s="212"/>
    </row>
    <row r="5101" spans="1:14" s="224" customFormat="1">
      <c r="A5101" s="63"/>
      <c r="B5101" s="212"/>
      <c r="C5101" s="63"/>
      <c r="D5101" s="400"/>
      <c r="E5101" s="135"/>
      <c r="F5101" s="136"/>
      <c r="G5101" s="136"/>
      <c r="H5101" s="135"/>
      <c r="I5101" s="135"/>
      <c r="J5101" s="222"/>
      <c r="K5101" s="223"/>
      <c r="L5101" s="212"/>
      <c r="M5101" s="211"/>
      <c r="N5101" s="212"/>
    </row>
    <row r="5133" spans="1:14" s="224" customFormat="1">
      <c r="A5133" s="63"/>
      <c r="B5133" s="212"/>
      <c r="C5133" s="63"/>
      <c r="D5133" s="400"/>
      <c r="E5133" s="135"/>
      <c r="F5133" s="136"/>
      <c r="G5133" s="136"/>
      <c r="H5133" s="135"/>
      <c r="I5133" s="135"/>
      <c r="J5133" s="222"/>
      <c r="K5133" s="223"/>
      <c r="L5133" s="212"/>
      <c r="M5133" s="211"/>
      <c r="N5133" s="212"/>
    </row>
    <row r="5165" spans="1:14" s="224" customFormat="1">
      <c r="A5165" s="63"/>
      <c r="B5165" s="212"/>
      <c r="C5165" s="63"/>
      <c r="D5165" s="400"/>
      <c r="E5165" s="135"/>
      <c r="F5165" s="136"/>
      <c r="G5165" s="136"/>
      <c r="H5165" s="135"/>
      <c r="I5165" s="135"/>
      <c r="J5165" s="222"/>
      <c r="K5165" s="223"/>
      <c r="L5165" s="212"/>
      <c r="M5165" s="211"/>
      <c r="N5165" s="212"/>
    </row>
    <row r="5197" spans="1:14" s="224" customFormat="1">
      <c r="A5197" s="63"/>
      <c r="B5197" s="212"/>
      <c r="C5197" s="63"/>
      <c r="D5197" s="400"/>
      <c r="E5197" s="135"/>
      <c r="F5197" s="136"/>
      <c r="G5197" s="136"/>
      <c r="H5197" s="135"/>
      <c r="I5197" s="135"/>
      <c r="J5197" s="222"/>
      <c r="K5197" s="223"/>
      <c r="L5197" s="212"/>
      <c r="M5197" s="211"/>
      <c r="N5197" s="212"/>
    </row>
    <row r="5229" spans="1:14" s="224" customFormat="1">
      <c r="A5229" s="63"/>
      <c r="B5229" s="212"/>
      <c r="C5229" s="63"/>
      <c r="D5229" s="400"/>
      <c r="E5229" s="135"/>
      <c r="F5229" s="136"/>
      <c r="G5229" s="136"/>
      <c r="H5229" s="135"/>
      <c r="I5229" s="135"/>
      <c r="J5229" s="222"/>
      <c r="K5229" s="223"/>
      <c r="L5229" s="212"/>
      <c r="M5229" s="211"/>
      <c r="N5229" s="212"/>
    </row>
    <row r="5261" spans="1:14" s="224" customFormat="1">
      <c r="A5261" s="63"/>
      <c r="B5261" s="212"/>
      <c r="C5261" s="63"/>
      <c r="D5261" s="400"/>
      <c r="E5261" s="135"/>
      <c r="F5261" s="136"/>
      <c r="G5261" s="136"/>
      <c r="H5261" s="135"/>
      <c r="I5261" s="135"/>
      <c r="J5261" s="222"/>
      <c r="K5261" s="223"/>
      <c r="L5261" s="212"/>
      <c r="M5261" s="211"/>
      <c r="N5261" s="212"/>
    </row>
    <row r="5293" spans="1:14" s="224" customFormat="1">
      <c r="A5293" s="63"/>
      <c r="B5293" s="212"/>
      <c r="C5293" s="63"/>
      <c r="D5293" s="400"/>
      <c r="E5293" s="135"/>
      <c r="F5293" s="136"/>
      <c r="G5293" s="136"/>
      <c r="H5293" s="135"/>
      <c r="I5293" s="135"/>
      <c r="J5293" s="222"/>
      <c r="K5293" s="223"/>
      <c r="L5293" s="212"/>
      <c r="M5293" s="211"/>
      <c r="N5293" s="212"/>
    </row>
    <row r="5325" spans="1:14" s="224" customFormat="1">
      <c r="A5325" s="63"/>
      <c r="B5325" s="212"/>
      <c r="C5325" s="63"/>
      <c r="D5325" s="400"/>
      <c r="E5325" s="135"/>
      <c r="F5325" s="136"/>
      <c r="G5325" s="136"/>
      <c r="H5325" s="135"/>
      <c r="I5325" s="135"/>
      <c r="J5325" s="222"/>
      <c r="K5325" s="223"/>
      <c r="L5325" s="212"/>
      <c r="M5325" s="211"/>
      <c r="N5325" s="212"/>
    </row>
    <row r="5357" spans="1:14" s="224" customFormat="1">
      <c r="A5357" s="63"/>
      <c r="B5357" s="212"/>
      <c r="C5357" s="63"/>
      <c r="D5357" s="400"/>
      <c r="E5357" s="135"/>
      <c r="F5357" s="136"/>
      <c r="G5357" s="136"/>
      <c r="H5357" s="135"/>
      <c r="I5357" s="135"/>
      <c r="J5357" s="222"/>
      <c r="K5357" s="223"/>
      <c r="L5357" s="212"/>
      <c r="M5357" s="211"/>
      <c r="N5357" s="212"/>
    </row>
    <row r="5389" spans="1:14" s="224" customFormat="1">
      <c r="A5389" s="63"/>
      <c r="B5389" s="212"/>
      <c r="C5389" s="63"/>
      <c r="D5389" s="400"/>
      <c r="E5389" s="135"/>
      <c r="F5389" s="136"/>
      <c r="G5389" s="136"/>
      <c r="H5389" s="135"/>
      <c r="I5389" s="135"/>
      <c r="J5389" s="222"/>
      <c r="K5389" s="223"/>
      <c r="L5389" s="212"/>
      <c r="M5389" s="211"/>
      <c r="N5389" s="212"/>
    </row>
    <row r="5421" spans="1:14" s="224" customFormat="1">
      <c r="A5421" s="63"/>
      <c r="B5421" s="212"/>
      <c r="C5421" s="63"/>
      <c r="D5421" s="400"/>
      <c r="E5421" s="135"/>
      <c r="F5421" s="136"/>
      <c r="G5421" s="136"/>
      <c r="H5421" s="135"/>
      <c r="I5421" s="135"/>
      <c r="J5421" s="222"/>
      <c r="K5421" s="223"/>
      <c r="L5421" s="212"/>
      <c r="M5421" s="211"/>
      <c r="N5421" s="212"/>
    </row>
    <row r="5453" spans="1:14" s="224" customFormat="1">
      <c r="A5453" s="63"/>
      <c r="B5453" s="212"/>
      <c r="C5453" s="63"/>
      <c r="D5453" s="400"/>
      <c r="E5453" s="135"/>
      <c r="F5453" s="136"/>
      <c r="G5453" s="136"/>
      <c r="H5453" s="135"/>
      <c r="I5453" s="135"/>
      <c r="J5453" s="222"/>
      <c r="K5453" s="223"/>
      <c r="L5453" s="212"/>
      <c r="M5453" s="211"/>
      <c r="N5453" s="212"/>
    </row>
    <row r="5485" spans="1:14" s="224" customFormat="1">
      <c r="A5485" s="63"/>
      <c r="B5485" s="212"/>
      <c r="C5485" s="63"/>
      <c r="D5485" s="400"/>
      <c r="E5485" s="135"/>
      <c r="F5485" s="136"/>
      <c r="G5485" s="136"/>
      <c r="H5485" s="135"/>
      <c r="I5485" s="135"/>
      <c r="J5485" s="222"/>
      <c r="K5485" s="223"/>
      <c r="L5485" s="212"/>
      <c r="M5485" s="211"/>
      <c r="N5485" s="212"/>
    </row>
    <row r="5517" spans="1:14" s="224" customFormat="1">
      <c r="A5517" s="63"/>
      <c r="B5517" s="212"/>
      <c r="C5517" s="63"/>
      <c r="D5517" s="400"/>
      <c r="E5517" s="135"/>
      <c r="F5517" s="136"/>
      <c r="G5517" s="136"/>
      <c r="H5517" s="135"/>
      <c r="I5517" s="135"/>
      <c r="J5517" s="222"/>
      <c r="K5517" s="223"/>
      <c r="L5517" s="212"/>
      <c r="M5517" s="211"/>
      <c r="N5517" s="212"/>
    </row>
    <row r="5549" spans="1:14" s="224" customFormat="1">
      <c r="A5549" s="63"/>
      <c r="B5549" s="212"/>
      <c r="C5549" s="63"/>
      <c r="D5549" s="400"/>
      <c r="E5549" s="135"/>
      <c r="F5549" s="136"/>
      <c r="G5549" s="136"/>
      <c r="H5549" s="135"/>
      <c r="I5549" s="135"/>
      <c r="J5549" s="222"/>
      <c r="K5549" s="223"/>
      <c r="L5549" s="212"/>
      <c r="M5549" s="211"/>
      <c r="N5549" s="212"/>
    </row>
    <row r="5581" spans="1:14" s="224" customFormat="1">
      <c r="A5581" s="63"/>
      <c r="B5581" s="212"/>
      <c r="C5581" s="63"/>
      <c r="D5581" s="400"/>
      <c r="E5581" s="135"/>
      <c r="F5581" s="136"/>
      <c r="G5581" s="136"/>
      <c r="H5581" s="135"/>
      <c r="I5581" s="135"/>
      <c r="J5581" s="222"/>
      <c r="K5581" s="223"/>
      <c r="L5581" s="212"/>
      <c r="M5581" s="211"/>
      <c r="N5581" s="212"/>
    </row>
    <row r="5613" spans="1:14" s="224" customFormat="1">
      <c r="A5613" s="63"/>
      <c r="B5613" s="212"/>
      <c r="C5613" s="63"/>
      <c r="D5613" s="400"/>
      <c r="E5613" s="135"/>
      <c r="F5613" s="136"/>
      <c r="G5613" s="136"/>
      <c r="H5613" s="135"/>
      <c r="I5613" s="135"/>
      <c r="J5613" s="222"/>
      <c r="K5613" s="223"/>
      <c r="L5613" s="212"/>
      <c r="M5613" s="211"/>
      <c r="N5613" s="212"/>
    </row>
    <row r="5645" spans="1:14" s="224" customFormat="1">
      <c r="A5645" s="63"/>
      <c r="B5645" s="212"/>
      <c r="C5645" s="63"/>
      <c r="D5645" s="400"/>
      <c r="E5645" s="135"/>
      <c r="F5645" s="136"/>
      <c r="G5645" s="136"/>
      <c r="H5645" s="135"/>
      <c r="I5645" s="135"/>
      <c r="J5645" s="222"/>
      <c r="K5645" s="223"/>
      <c r="L5645" s="212"/>
      <c r="M5645" s="211"/>
      <c r="N5645" s="212"/>
    </row>
    <row r="5677" spans="1:14" s="224" customFormat="1">
      <c r="A5677" s="63"/>
      <c r="B5677" s="212"/>
      <c r="C5677" s="63"/>
      <c r="D5677" s="400"/>
      <c r="E5677" s="135"/>
      <c r="F5677" s="136"/>
      <c r="G5677" s="136"/>
      <c r="H5677" s="135"/>
      <c r="I5677" s="135"/>
      <c r="J5677" s="222"/>
      <c r="K5677" s="223"/>
      <c r="L5677" s="212"/>
      <c r="M5677" s="211"/>
      <c r="N5677" s="212"/>
    </row>
    <row r="5709" spans="1:14" s="224" customFormat="1">
      <c r="A5709" s="63"/>
      <c r="B5709" s="212"/>
      <c r="C5709" s="63"/>
      <c r="D5709" s="400"/>
      <c r="E5709" s="135"/>
      <c r="F5709" s="136"/>
      <c r="G5709" s="136"/>
      <c r="H5709" s="135"/>
      <c r="I5709" s="135"/>
      <c r="J5709" s="222"/>
      <c r="K5709" s="223"/>
      <c r="L5709" s="212"/>
      <c r="M5709" s="211"/>
      <c r="N5709" s="212"/>
    </row>
    <row r="5741" spans="1:14" s="224" customFormat="1">
      <c r="A5741" s="63"/>
      <c r="B5741" s="212"/>
      <c r="C5741" s="63"/>
      <c r="D5741" s="400"/>
      <c r="E5741" s="135"/>
      <c r="F5741" s="136"/>
      <c r="G5741" s="136"/>
      <c r="H5741" s="135"/>
      <c r="I5741" s="135"/>
      <c r="J5741" s="222"/>
      <c r="K5741" s="223"/>
      <c r="L5741" s="212"/>
      <c r="M5741" s="211"/>
      <c r="N5741" s="212"/>
    </row>
    <row r="5773" spans="1:14" s="224" customFormat="1">
      <c r="A5773" s="63"/>
      <c r="B5773" s="212"/>
      <c r="C5773" s="63"/>
      <c r="D5773" s="400"/>
      <c r="E5773" s="135"/>
      <c r="F5773" s="136"/>
      <c r="G5773" s="136"/>
      <c r="H5773" s="135"/>
      <c r="I5773" s="135"/>
      <c r="J5773" s="222"/>
      <c r="K5773" s="223"/>
      <c r="L5773" s="212"/>
      <c r="M5773" s="211"/>
      <c r="N5773" s="212"/>
    </row>
    <row r="5805" spans="1:14" s="224" customFormat="1">
      <c r="A5805" s="63"/>
      <c r="B5805" s="212"/>
      <c r="C5805" s="63"/>
      <c r="D5805" s="400"/>
      <c r="E5805" s="135"/>
      <c r="F5805" s="136"/>
      <c r="G5805" s="136"/>
      <c r="H5805" s="135"/>
      <c r="I5805" s="135"/>
      <c r="J5805" s="222"/>
      <c r="K5805" s="223"/>
      <c r="L5805" s="212"/>
      <c r="M5805" s="211"/>
      <c r="N5805" s="212"/>
    </row>
    <row r="5837" spans="1:14" s="224" customFormat="1">
      <c r="A5837" s="63"/>
      <c r="B5837" s="212"/>
      <c r="C5837" s="63"/>
      <c r="D5837" s="400"/>
      <c r="E5837" s="135"/>
      <c r="F5837" s="136"/>
      <c r="G5837" s="136"/>
      <c r="H5837" s="135"/>
      <c r="I5837" s="135"/>
      <c r="J5837" s="222"/>
      <c r="K5837" s="223"/>
      <c r="L5837" s="212"/>
      <c r="M5837" s="211"/>
      <c r="N5837" s="212"/>
    </row>
    <row r="5869" spans="1:14" s="224" customFormat="1">
      <c r="A5869" s="63"/>
      <c r="B5869" s="212"/>
      <c r="C5869" s="63"/>
      <c r="D5869" s="400"/>
      <c r="E5869" s="135"/>
      <c r="F5869" s="136"/>
      <c r="G5869" s="136"/>
      <c r="H5869" s="135"/>
      <c r="I5869" s="135"/>
      <c r="J5869" s="222"/>
      <c r="K5869" s="223"/>
      <c r="L5869" s="212"/>
      <c r="M5869" s="211"/>
      <c r="N5869" s="212"/>
    </row>
    <row r="5901" spans="1:14" s="224" customFormat="1">
      <c r="A5901" s="63"/>
      <c r="B5901" s="212"/>
      <c r="C5901" s="63"/>
      <c r="D5901" s="400"/>
      <c r="E5901" s="135"/>
      <c r="F5901" s="136"/>
      <c r="G5901" s="136"/>
      <c r="H5901" s="135"/>
      <c r="I5901" s="135"/>
      <c r="J5901" s="222"/>
      <c r="K5901" s="223"/>
      <c r="L5901" s="212"/>
      <c r="M5901" s="211"/>
      <c r="N5901" s="212"/>
    </row>
    <row r="5933" spans="1:14" s="224" customFormat="1">
      <c r="A5933" s="63"/>
      <c r="B5933" s="212"/>
      <c r="C5933" s="63"/>
      <c r="D5933" s="400"/>
      <c r="E5933" s="135"/>
      <c r="F5933" s="136"/>
      <c r="G5933" s="136"/>
      <c r="H5933" s="135"/>
      <c r="I5933" s="135"/>
      <c r="J5933" s="222"/>
      <c r="K5933" s="223"/>
      <c r="L5933" s="212"/>
      <c r="M5933" s="211"/>
      <c r="N5933" s="212"/>
    </row>
    <row r="5965" spans="1:14" s="224" customFormat="1">
      <c r="A5965" s="63"/>
      <c r="B5965" s="212"/>
      <c r="C5965" s="63"/>
      <c r="D5965" s="400"/>
      <c r="E5965" s="135"/>
      <c r="F5965" s="136"/>
      <c r="G5965" s="136"/>
      <c r="H5965" s="135"/>
      <c r="I5965" s="135"/>
      <c r="J5965" s="222"/>
      <c r="K5965" s="223"/>
      <c r="L5965" s="212"/>
      <c r="M5965" s="211"/>
      <c r="N5965" s="212"/>
    </row>
    <row r="5997" spans="1:14" s="224" customFormat="1">
      <c r="A5997" s="63"/>
      <c r="B5997" s="212"/>
      <c r="C5997" s="63"/>
      <c r="D5997" s="400"/>
      <c r="E5997" s="135"/>
      <c r="F5997" s="136"/>
      <c r="G5997" s="136"/>
      <c r="H5997" s="135"/>
      <c r="I5997" s="135"/>
      <c r="J5997" s="222"/>
      <c r="K5997" s="223"/>
      <c r="L5997" s="212"/>
      <c r="M5997" s="211"/>
      <c r="N5997" s="212"/>
    </row>
    <row r="6029" spans="1:14" s="224" customFormat="1">
      <c r="A6029" s="63"/>
      <c r="B6029" s="212"/>
      <c r="C6029" s="63"/>
      <c r="D6029" s="400"/>
      <c r="E6029" s="135"/>
      <c r="F6029" s="136"/>
      <c r="G6029" s="136"/>
      <c r="H6029" s="135"/>
      <c r="I6029" s="135"/>
      <c r="J6029" s="222"/>
      <c r="K6029" s="223"/>
      <c r="L6029" s="212"/>
      <c r="M6029" s="211"/>
      <c r="N6029" s="212"/>
    </row>
    <row r="6061" spans="1:14" s="224" customFormat="1">
      <c r="A6061" s="63"/>
      <c r="B6061" s="212"/>
      <c r="C6061" s="63"/>
      <c r="D6061" s="400"/>
      <c r="E6061" s="135"/>
      <c r="F6061" s="136"/>
      <c r="G6061" s="136"/>
      <c r="H6061" s="135"/>
      <c r="I6061" s="135"/>
      <c r="J6061" s="222"/>
      <c r="K6061" s="223"/>
      <c r="L6061" s="212"/>
      <c r="M6061" s="211"/>
      <c r="N6061" s="212"/>
    </row>
    <row r="6093" spans="1:14" s="224" customFormat="1">
      <c r="A6093" s="63"/>
      <c r="B6093" s="212"/>
      <c r="C6093" s="63"/>
      <c r="D6093" s="400"/>
      <c r="E6093" s="135"/>
      <c r="F6093" s="136"/>
      <c r="G6093" s="136"/>
      <c r="H6093" s="135"/>
      <c r="I6093" s="135"/>
      <c r="J6093" s="222"/>
      <c r="K6093" s="223"/>
      <c r="L6093" s="212"/>
      <c r="M6093" s="211"/>
      <c r="N6093" s="212"/>
    </row>
    <row r="6125" spans="1:14" s="224" customFormat="1">
      <c r="A6125" s="63"/>
      <c r="B6125" s="212"/>
      <c r="C6125" s="63"/>
      <c r="D6125" s="400"/>
      <c r="E6125" s="135"/>
      <c r="F6125" s="136"/>
      <c r="G6125" s="136"/>
      <c r="H6125" s="135"/>
      <c r="I6125" s="135"/>
      <c r="J6125" s="222"/>
      <c r="K6125" s="223"/>
      <c r="L6125" s="212"/>
      <c r="M6125" s="211"/>
      <c r="N6125" s="212"/>
    </row>
    <row r="6157" spans="1:14" s="224" customFormat="1">
      <c r="A6157" s="63"/>
      <c r="B6157" s="212"/>
      <c r="C6157" s="63"/>
      <c r="D6157" s="400"/>
      <c r="E6157" s="135"/>
      <c r="F6157" s="136"/>
      <c r="G6157" s="136"/>
      <c r="H6157" s="135"/>
      <c r="I6157" s="135"/>
      <c r="J6157" s="222"/>
      <c r="K6157" s="223"/>
      <c r="L6157" s="212"/>
      <c r="M6157" s="211"/>
      <c r="N6157" s="212"/>
    </row>
    <row r="6189" spans="1:14" s="224" customFormat="1">
      <c r="A6189" s="63"/>
      <c r="B6189" s="212"/>
      <c r="C6189" s="63"/>
      <c r="D6189" s="400"/>
      <c r="E6189" s="135"/>
      <c r="F6189" s="136"/>
      <c r="G6189" s="136"/>
      <c r="H6189" s="135"/>
      <c r="I6189" s="135"/>
      <c r="J6189" s="222"/>
      <c r="K6189" s="223"/>
      <c r="L6189" s="212"/>
      <c r="M6189" s="211"/>
      <c r="N6189" s="212"/>
    </row>
    <row r="6221" spans="1:14" s="224" customFormat="1">
      <c r="A6221" s="63"/>
      <c r="B6221" s="212"/>
      <c r="C6221" s="63"/>
      <c r="D6221" s="400"/>
      <c r="E6221" s="135"/>
      <c r="F6221" s="136"/>
      <c r="G6221" s="136"/>
      <c r="H6221" s="135"/>
      <c r="I6221" s="135"/>
      <c r="J6221" s="222"/>
      <c r="K6221" s="223"/>
      <c r="L6221" s="212"/>
      <c r="M6221" s="211"/>
      <c r="N6221" s="212"/>
    </row>
    <row r="6253" spans="1:14" s="224" customFormat="1">
      <c r="A6253" s="63"/>
      <c r="B6253" s="212"/>
      <c r="C6253" s="63"/>
      <c r="D6253" s="400"/>
      <c r="E6253" s="135"/>
      <c r="F6253" s="136"/>
      <c r="G6253" s="136"/>
      <c r="H6253" s="135"/>
      <c r="I6253" s="135"/>
      <c r="J6253" s="222"/>
      <c r="K6253" s="223"/>
      <c r="L6253" s="212"/>
      <c r="M6253" s="211"/>
      <c r="N6253" s="212"/>
    </row>
    <row r="6285" spans="1:14" s="224" customFormat="1">
      <c r="A6285" s="63"/>
      <c r="B6285" s="212"/>
      <c r="C6285" s="63"/>
      <c r="D6285" s="400"/>
      <c r="E6285" s="135"/>
      <c r="F6285" s="136"/>
      <c r="G6285" s="136"/>
      <c r="H6285" s="135"/>
      <c r="I6285" s="135"/>
      <c r="J6285" s="222"/>
      <c r="K6285" s="223"/>
      <c r="L6285" s="212"/>
      <c r="M6285" s="211"/>
      <c r="N6285" s="212"/>
    </row>
    <row r="6317" spans="1:14" s="224" customFormat="1">
      <c r="A6317" s="63"/>
      <c r="B6317" s="212"/>
      <c r="C6317" s="63"/>
      <c r="D6317" s="400"/>
      <c r="E6317" s="135"/>
      <c r="F6317" s="136"/>
      <c r="G6317" s="136"/>
      <c r="H6317" s="135"/>
      <c r="I6317" s="135"/>
      <c r="J6317" s="222"/>
      <c r="K6317" s="223"/>
      <c r="L6317" s="212"/>
      <c r="M6317" s="211"/>
      <c r="N6317" s="212"/>
    </row>
    <row r="6349" spans="1:14" s="224" customFormat="1">
      <c r="A6349" s="63"/>
      <c r="B6349" s="212"/>
      <c r="C6349" s="63"/>
      <c r="D6349" s="400"/>
      <c r="E6349" s="135"/>
      <c r="F6349" s="136"/>
      <c r="G6349" s="136"/>
      <c r="H6349" s="135"/>
      <c r="I6349" s="135"/>
      <c r="J6349" s="222"/>
      <c r="K6349" s="223"/>
      <c r="L6349" s="212"/>
      <c r="M6349" s="211"/>
      <c r="N6349" s="212"/>
    </row>
    <row r="6381" spans="1:14" s="224" customFormat="1">
      <c r="A6381" s="63"/>
      <c r="B6381" s="212"/>
      <c r="C6381" s="63"/>
      <c r="D6381" s="400"/>
      <c r="E6381" s="135"/>
      <c r="F6381" s="136"/>
      <c r="G6381" s="136"/>
      <c r="H6381" s="135"/>
      <c r="I6381" s="135"/>
      <c r="J6381" s="222"/>
      <c r="K6381" s="223"/>
      <c r="L6381" s="212"/>
      <c r="M6381" s="211"/>
      <c r="N6381" s="212"/>
    </row>
    <row r="6413" spans="1:14" s="224" customFormat="1">
      <c r="A6413" s="63"/>
      <c r="B6413" s="212"/>
      <c r="C6413" s="63"/>
      <c r="D6413" s="400"/>
      <c r="E6413" s="135"/>
      <c r="F6413" s="136"/>
      <c r="G6413" s="136"/>
      <c r="H6413" s="135"/>
      <c r="I6413" s="135"/>
      <c r="J6413" s="222"/>
      <c r="K6413" s="223"/>
      <c r="L6413" s="212"/>
      <c r="M6413" s="211"/>
      <c r="N6413" s="212"/>
    </row>
    <row r="6445" spans="1:14" s="224" customFormat="1">
      <c r="A6445" s="63"/>
      <c r="B6445" s="212"/>
      <c r="C6445" s="63"/>
      <c r="D6445" s="400"/>
      <c r="E6445" s="135"/>
      <c r="F6445" s="136"/>
      <c r="G6445" s="136"/>
      <c r="H6445" s="135"/>
      <c r="I6445" s="135"/>
      <c r="J6445" s="222"/>
      <c r="K6445" s="223"/>
      <c r="L6445" s="212"/>
      <c r="M6445" s="211"/>
      <c r="N6445" s="212"/>
    </row>
    <row r="6477" spans="1:14" s="224" customFormat="1">
      <c r="A6477" s="63"/>
      <c r="B6477" s="212"/>
      <c r="C6477" s="63"/>
      <c r="D6477" s="400"/>
      <c r="E6477" s="135"/>
      <c r="F6477" s="136"/>
      <c r="G6477" s="136"/>
      <c r="H6477" s="135"/>
      <c r="I6477" s="135"/>
      <c r="J6477" s="222"/>
      <c r="K6477" s="223"/>
      <c r="L6477" s="212"/>
      <c r="M6477" s="211"/>
      <c r="N6477" s="212"/>
    </row>
    <row r="6509" spans="1:14" s="224" customFormat="1">
      <c r="A6509" s="63"/>
      <c r="B6509" s="212"/>
      <c r="C6509" s="63"/>
      <c r="D6509" s="400"/>
      <c r="E6509" s="135"/>
      <c r="F6509" s="136"/>
      <c r="G6509" s="136"/>
      <c r="H6509" s="135"/>
      <c r="I6509" s="135"/>
      <c r="J6509" s="222"/>
      <c r="K6509" s="223"/>
      <c r="L6509" s="212"/>
      <c r="M6509" s="211"/>
      <c r="N6509" s="212"/>
    </row>
    <row r="6541" spans="1:14" s="224" customFormat="1">
      <c r="A6541" s="63"/>
      <c r="B6541" s="212"/>
      <c r="C6541" s="63"/>
      <c r="D6541" s="400"/>
      <c r="E6541" s="135"/>
      <c r="F6541" s="136"/>
      <c r="G6541" s="136"/>
      <c r="H6541" s="135"/>
      <c r="I6541" s="135"/>
      <c r="J6541" s="222"/>
      <c r="K6541" s="223"/>
      <c r="L6541" s="212"/>
      <c r="M6541" s="211"/>
      <c r="N6541" s="212"/>
    </row>
    <row r="6573" spans="1:14" s="224" customFormat="1">
      <c r="A6573" s="63"/>
      <c r="B6573" s="212"/>
      <c r="C6573" s="63"/>
      <c r="D6573" s="400"/>
      <c r="E6573" s="135"/>
      <c r="F6573" s="136"/>
      <c r="G6573" s="136"/>
      <c r="H6573" s="135"/>
      <c r="I6573" s="135"/>
      <c r="J6573" s="222"/>
      <c r="K6573" s="223"/>
      <c r="L6573" s="212"/>
      <c r="M6573" s="211"/>
      <c r="N6573" s="212"/>
    </row>
    <row r="6605" spans="1:14" s="224" customFormat="1">
      <c r="A6605" s="63"/>
      <c r="B6605" s="212"/>
      <c r="C6605" s="63"/>
      <c r="D6605" s="400"/>
      <c r="E6605" s="135"/>
      <c r="F6605" s="136"/>
      <c r="G6605" s="136"/>
      <c r="H6605" s="135"/>
      <c r="I6605" s="135"/>
      <c r="J6605" s="222"/>
      <c r="K6605" s="223"/>
      <c r="L6605" s="212"/>
      <c r="M6605" s="211"/>
      <c r="N6605" s="212"/>
    </row>
    <row r="6637" spans="1:14" s="224" customFormat="1">
      <c r="A6637" s="63"/>
      <c r="B6637" s="212"/>
      <c r="C6637" s="63"/>
      <c r="D6637" s="400"/>
      <c r="E6637" s="135"/>
      <c r="F6637" s="136"/>
      <c r="G6637" s="136"/>
      <c r="H6637" s="135"/>
      <c r="I6637" s="135"/>
      <c r="J6637" s="222"/>
      <c r="K6637" s="223"/>
      <c r="L6637" s="212"/>
      <c r="M6637" s="211"/>
      <c r="N6637" s="212"/>
    </row>
    <row r="6669" spans="1:14" s="224" customFormat="1">
      <c r="A6669" s="63"/>
      <c r="B6669" s="212"/>
      <c r="C6669" s="63"/>
      <c r="D6669" s="400"/>
      <c r="E6669" s="135"/>
      <c r="F6669" s="136"/>
      <c r="G6669" s="136"/>
      <c r="H6669" s="135"/>
      <c r="I6669" s="135"/>
      <c r="J6669" s="222"/>
      <c r="K6669" s="223"/>
      <c r="L6669" s="212"/>
      <c r="M6669" s="211"/>
      <c r="N6669" s="212"/>
    </row>
    <row r="6701" spans="1:14" s="224" customFormat="1">
      <c r="A6701" s="63"/>
      <c r="B6701" s="212"/>
      <c r="C6701" s="63"/>
      <c r="D6701" s="400"/>
      <c r="E6701" s="135"/>
      <c r="F6701" s="136"/>
      <c r="G6701" s="136"/>
      <c r="H6701" s="135"/>
      <c r="I6701" s="135"/>
      <c r="J6701" s="222"/>
      <c r="K6701" s="223"/>
      <c r="L6701" s="212"/>
      <c r="M6701" s="211"/>
      <c r="N6701" s="212"/>
    </row>
    <row r="6733" spans="1:14" s="224" customFormat="1">
      <c r="A6733" s="63"/>
      <c r="B6733" s="212"/>
      <c r="C6733" s="63"/>
      <c r="D6733" s="400"/>
      <c r="E6733" s="135"/>
      <c r="F6733" s="136"/>
      <c r="G6733" s="136"/>
      <c r="H6733" s="135"/>
      <c r="I6733" s="135"/>
      <c r="J6733" s="222"/>
      <c r="K6733" s="223"/>
      <c r="L6733" s="212"/>
      <c r="M6733" s="211"/>
      <c r="N6733" s="212"/>
    </row>
    <row r="6765" spans="1:14" s="224" customFormat="1">
      <c r="A6765" s="63"/>
      <c r="B6765" s="212"/>
      <c r="C6765" s="63"/>
      <c r="D6765" s="400"/>
      <c r="E6765" s="135"/>
      <c r="F6765" s="136"/>
      <c r="G6765" s="136"/>
      <c r="H6765" s="135"/>
      <c r="I6765" s="135"/>
      <c r="J6765" s="222"/>
      <c r="K6765" s="223"/>
      <c r="L6765" s="212"/>
      <c r="M6765" s="211"/>
      <c r="N6765" s="212"/>
    </row>
    <row r="6797" spans="1:14" s="224" customFormat="1">
      <c r="A6797" s="63"/>
      <c r="B6797" s="212"/>
      <c r="C6797" s="63"/>
      <c r="D6797" s="400"/>
      <c r="E6797" s="135"/>
      <c r="F6797" s="136"/>
      <c r="G6797" s="136"/>
      <c r="H6797" s="135"/>
      <c r="I6797" s="135"/>
      <c r="J6797" s="222"/>
      <c r="K6797" s="223"/>
      <c r="L6797" s="212"/>
      <c r="M6797" s="211"/>
      <c r="N6797" s="212"/>
    </row>
    <row r="6829" spans="1:14" s="224" customFormat="1">
      <c r="A6829" s="63"/>
      <c r="B6829" s="212"/>
      <c r="C6829" s="63"/>
      <c r="D6829" s="400"/>
      <c r="E6829" s="135"/>
      <c r="F6829" s="136"/>
      <c r="G6829" s="136"/>
      <c r="H6829" s="135"/>
      <c r="I6829" s="135"/>
      <c r="J6829" s="222"/>
      <c r="K6829" s="223"/>
      <c r="L6829" s="212"/>
      <c r="M6829" s="211"/>
      <c r="N6829" s="212"/>
    </row>
    <row r="6861" spans="1:14" s="224" customFormat="1">
      <c r="A6861" s="63"/>
      <c r="B6861" s="212"/>
      <c r="C6861" s="63"/>
      <c r="D6861" s="400"/>
      <c r="E6861" s="135"/>
      <c r="F6861" s="136"/>
      <c r="G6861" s="136"/>
      <c r="H6861" s="135"/>
      <c r="I6861" s="135"/>
      <c r="J6861" s="222"/>
      <c r="K6861" s="223"/>
      <c r="L6861" s="212"/>
      <c r="M6861" s="211"/>
      <c r="N6861" s="212"/>
    </row>
    <row r="6893" spans="1:14" s="224" customFormat="1">
      <c r="A6893" s="63"/>
      <c r="B6893" s="212"/>
      <c r="C6893" s="63"/>
      <c r="D6893" s="400"/>
      <c r="E6893" s="135"/>
      <c r="F6893" s="136"/>
      <c r="G6893" s="136"/>
      <c r="H6893" s="135"/>
      <c r="I6893" s="135"/>
      <c r="J6893" s="222"/>
      <c r="K6893" s="223"/>
      <c r="L6893" s="212"/>
      <c r="M6893" s="211"/>
      <c r="N6893" s="212"/>
    </row>
    <row r="6925" spans="1:14" s="224" customFormat="1">
      <c r="A6925" s="63"/>
      <c r="B6925" s="212"/>
      <c r="C6925" s="63"/>
      <c r="D6925" s="400"/>
      <c r="E6925" s="135"/>
      <c r="F6925" s="136"/>
      <c r="G6925" s="136"/>
      <c r="H6925" s="135"/>
      <c r="I6925" s="135"/>
      <c r="J6925" s="222"/>
      <c r="K6925" s="223"/>
      <c r="L6925" s="212"/>
      <c r="M6925" s="211"/>
      <c r="N6925" s="212"/>
    </row>
    <row r="6957" spans="1:14" s="224" customFormat="1">
      <c r="A6957" s="63"/>
      <c r="B6957" s="212"/>
      <c r="C6957" s="63"/>
      <c r="D6957" s="400"/>
      <c r="E6957" s="135"/>
      <c r="F6957" s="136"/>
      <c r="G6957" s="136"/>
      <c r="H6957" s="135"/>
      <c r="I6957" s="135"/>
      <c r="J6957" s="222"/>
      <c r="K6957" s="223"/>
      <c r="L6957" s="212"/>
      <c r="M6957" s="211"/>
      <c r="N6957" s="212"/>
    </row>
    <row r="6989" spans="1:14" s="224" customFormat="1">
      <c r="A6989" s="63"/>
      <c r="B6989" s="212"/>
      <c r="C6989" s="63"/>
      <c r="D6989" s="400"/>
      <c r="E6989" s="135"/>
      <c r="F6989" s="136"/>
      <c r="G6989" s="136"/>
      <c r="H6989" s="135"/>
      <c r="I6989" s="135"/>
      <c r="J6989" s="222"/>
      <c r="K6989" s="223"/>
      <c r="L6989" s="212"/>
      <c r="M6989" s="211"/>
      <c r="N6989" s="212"/>
    </row>
    <row r="7021" spans="1:14" s="224" customFormat="1">
      <c r="A7021" s="63"/>
      <c r="B7021" s="212"/>
      <c r="C7021" s="63"/>
      <c r="D7021" s="400"/>
      <c r="E7021" s="135"/>
      <c r="F7021" s="136"/>
      <c r="G7021" s="136"/>
      <c r="H7021" s="135"/>
      <c r="I7021" s="135"/>
      <c r="J7021" s="222"/>
      <c r="K7021" s="223"/>
      <c r="L7021" s="212"/>
      <c r="M7021" s="211"/>
      <c r="N7021" s="212"/>
    </row>
    <row r="7053" spans="1:14" s="224" customFormat="1">
      <c r="A7053" s="63"/>
      <c r="B7053" s="212"/>
      <c r="C7053" s="63"/>
      <c r="D7053" s="400"/>
      <c r="E7053" s="135"/>
      <c r="F7053" s="136"/>
      <c r="G7053" s="136"/>
      <c r="H7053" s="135"/>
      <c r="I7053" s="135"/>
      <c r="J7053" s="222"/>
      <c r="K7053" s="223"/>
      <c r="L7053" s="212"/>
      <c r="M7053" s="211"/>
      <c r="N7053" s="212"/>
    </row>
    <row r="7085" spans="1:14" s="224" customFormat="1">
      <c r="A7085" s="63"/>
      <c r="B7085" s="212"/>
      <c r="C7085" s="63"/>
      <c r="D7085" s="400"/>
      <c r="E7085" s="135"/>
      <c r="F7085" s="136"/>
      <c r="G7085" s="136"/>
      <c r="H7085" s="135"/>
      <c r="I7085" s="135"/>
      <c r="J7085" s="222"/>
      <c r="K7085" s="223"/>
      <c r="L7085" s="212"/>
      <c r="M7085" s="211"/>
      <c r="N7085" s="212"/>
    </row>
    <row r="7117" spans="1:14" s="224" customFormat="1">
      <c r="A7117" s="63"/>
      <c r="B7117" s="212"/>
      <c r="C7117" s="63"/>
      <c r="D7117" s="400"/>
      <c r="E7117" s="135"/>
      <c r="F7117" s="136"/>
      <c r="G7117" s="136"/>
      <c r="H7117" s="135"/>
      <c r="I7117" s="135"/>
      <c r="J7117" s="222"/>
      <c r="K7117" s="223"/>
      <c r="L7117" s="212"/>
      <c r="M7117" s="211"/>
      <c r="N7117" s="212"/>
    </row>
    <row r="7149" spans="1:14" s="224" customFormat="1">
      <c r="A7149" s="63"/>
      <c r="B7149" s="212"/>
      <c r="C7149" s="63"/>
      <c r="D7149" s="400"/>
      <c r="E7149" s="135"/>
      <c r="F7149" s="136"/>
      <c r="G7149" s="136"/>
      <c r="H7149" s="135"/>
      <c r="I7149" s="135"/>
      <c r="J7149" s="222"/>
      <c r="K7149" s="223"/>
      <c r="L7149" s="212"/>
      <c r="M7149" s="211"/>
      <c r="N7149" s="212"/>
    </row>
    <row r="7181" spans="1:14" s="224" customFormat="1">
      <c r="A7181" s="63"/>
      <c r="B7181" s="212"/>
      <c r="C7181" s="63"/>
      <c r="D7181" s="400"/>
      <c r="E7181" s="135"/>
      <c r="F7181" s="136"/>
      <c r="G7181" s="136"/>
      <c r="H7181" s="135"/>
      <c r="I7181" s="135"/>
      <c r="J7181" s="222"/>
      <c r="K7181" s="223"/>
      <c r="L7181" s="212"/>
      <c r="M7181" s="211"/>
      <c r="N7181" s="212"/>
    </row>
    <row r="7213" spans="1:14" s="224" customFormat="1">
      <c r="A7213" s="63"/>
      <c r="B7213" s="212"/>
      <c r="C7213" s="63"/>
      <c r="D7213" s="400"/>
      <c r="E7213" s="135"/>
      <c r="F7213" s="136"/>
      <c r="G7213" s="136"/>
      <c r="H7213" s="135"/>
      <c r="I7213" s="135"/>
      <c r="J7213" s="222"/>
      <c r="K7213" s="223"/>
      <c r="L7213" s="212"/>
      <c r="M7213" s="211"/>
      <c r="N7213" s="212"/>
    </row>
    <row r="7245" spans="1:14" s="224" customFormat="1">
      <c r="A7245" s="63"/>
      <c r="B7245" s="212"/>
      <c r="C7245" s="63"/>
      <c r="D7245" s="400"/>
      <c r="E7245" s="135"/>
      <c r="F7245" s="136"/>
      <c r="G7245" s="136"/>
      <c r="H7245" s="135"/>
      <c r="I7245" s="135"/>
      <c r="J7245" s="222"/>
      <c r="K7245" s="223"/>
      <c r="L7245" s="212"/>
      <c r="M7245" s="211"/>
      <c r="N7245" s="212"/>
    </row>
    <row r="7277" spans="1:14" s="224" customFormat="1">
      <c r="A7277" s="63"/>
      <c r="B7277" s="212"/>
      <c r="C7277" s="63"/>
      <c r="D7277" s="400"/>
      <c r="E7277" s="135"/>
      <c r="F7277" s="136"/>
      <c r="G7277" s="136"/>
      <c r="H7277" s="135"/>
      <c r="I7277" s="135"/>
      <c r="J7277" s="222"/>
      <c r="K7277" s="223"/>
      <c r="L7277" s="212"/>
      <c r="M7277" s="211"/>
      <c r="N7277" s="212"/>
    </row>
    <row r="7309" spans="1:14" s="224" customFormat="1">
      <c r="A7309" s="63"/>
      <c r="B7309" s="212"/>
      <c r="C7309" s="63"/>
      <c r="D7309" s="400"/>
      <c r="E7309" s="135"/>
      <c r="F7309" s="136"/>
      <c r="G7309" s="136"/>
      <c r="H7309" s="135"/>
      <c r="I7309" s="135"/>
      <c r="J7309" s="222"/>
      <c r="K7309" s="223"/>
      <c r="L7309" s="212"/>
      <c r="M7309" s="211"/>
      <c r="N7309" s="212"/>
    </row>
    <row r="7341" spans="1:14" s="224" customFormat="1">
      <c r="A7341" s="63"/>
      <c r="B7341" s="212"/>
      <c r="C7341" s="63"/>
      <c r="D7341" s="400"/>
      <c r="E7341" s="135"/>
      <c r="F7341" s="136"/>
      <c r="G7341" s="136"/>
      <c r="H7341" s="135"/>
      <c r="I7341" s="135"/>
      <c r="J7341" s="222"/>
      <c r="K7341" s="223"/>
      <c r="L7341" s="212"/>
      <c r="M7341" s="211"/>
      <c r="N7341" s="212"/>
    </row>
    <row r="7373" spans="1:14" s="224" customFormat="1">
      <c r="A7373" s="63"/>
      <c r="B7373" s="212"/>
      <c r="C7373" s="63"/>
      <c r="D7373" s="400"/>
      <c r="E7373" s="135"/>
      <c r="F7373" s="136"/>
      <c r="G7373" s="136"/>
      <c r="H7373" s="135"/>
      <c r="I7373" s="135"/>
      <c r="J7373" s="222"/>
      <c r="K7373" s="223"/>
      <c r="L7373" s="212"/>
      <c r="M7373" s="211"/>
      <c r="N7373" s="212"/>
    </row>
    <row r="7405" spans="1:14" s="224" customFormat="1">
      <c r="A7405" s="63"/>
      <c r="B7405" s="212"/>
      <c r="C7405" s="63"/>
      <c r="D7405" s="400"/>
      <c r="E7405" s="135"/>
      <c r="F7405" s="136"/>
      <c r="G7405" s="136"/>
      <c r="H7405" s="135"/>
      <c r="I7405" s="135"/>
      <c r="J7405" s="222"/>
      <c r="K7405" s="223"/>
      <c r="L7405" s="212"/>
      <c r="M7405" s="211"/>
      <c r="N7405" s="212"/>
    </row>
    <row r="7437" spans="1:14" s="224" customFormat="1">
      <c r="A7437" s="63"/>
      <c r="B7437" s="212"/>
      <c r="C7437" s="63"/>
      <c r="D7437" s="400"/>
      <c r="E7437" s="135"/>
      <c r="F7437" s="136"/>
      <c r="G7437" s="136"/>
      <c r="H7437" s="135"/>
      <c r="I7437" s="135"/>
      <c r="J7437" s="222"/>
      <c r="K7437" s="223"/>
      <c r="L7437" s="212"/>
      <c r="M7437" s="211"/>
      <c r="N7437" s="212"/>
    </row>
    <row r="7469" spans="1:14" s="224" customFormat="1">
      <c r="A7469" s="63"/>
      <c r="B7469" s="212"/>
      <c r="C7469" s="63"/>
      <c r="D7469" s="400"/>
      <c r="E7469" s="135"/>
      <c r="F7469" s="136"/>
      <c r="G7469" s="136"/>
      <c r="H7469" s="135"/>
      <c r="I7469" s="135"/>
      <c r="J7469" s="222"/>
      <c r="K7469" s="223"/>
      <c r="L7469" s="212"/>
      <c r="M7469" s="211"/>
      <c r="N7469" s="212"/>
    </row>
    <row r="7501" spans="1:14" s="224" customFormat="1">
      <c r="A7501" s="63"/>
      <c r="B7501" s="212"/>
      <c r="C7501" s="63"/>
      <c r="D7501" s="400"/>
      <c r="E7501" s="135"/>
      <c r="F7501" s="136"/>
      <c r="G7501" s="136"/>
      <c r="H7501" s="135"/>
      <c r="I7501" s="135"/>
      <c r="J7501" s="222"/>
      <c r="K7501" s="223"/>
      <c r="L7501" s="212"/>
      <c r="M7501" s="211"/>
      <c r="N7501" s="212"/>
    </row>
    <row r="7533" spans="1:14" s="224" customFormat="1">
      <c r="A7533" s="63"/>
      <c r="B7533" s="212"/>
      <c r="C7533" s="63"/>
      <c r="D7533" s="400"/>
      <c r="E7533" s="135"/>
      <c r="F7533" s="136"/>
      <c r="G7533" s="136"/>
      <c r="H7533" s="135"/>
      <c r="I7533" s="135"/>
      <c r="J7533" s="222"/>
      <c r="K7533" s="223"/>
      <c r="L7533" s="212"/>
      <c r="M7533" s="211"/>
      <c r="N7533" s="212"/>
    </row>
    <row r="7565" spans="1:14" s="224" customFormat="1">
      <c r="A7565" s="63"/>
      <c r="B7565" s="212"/>
      <c r="C7565" s="63"/>
      <c r="D7565" s="400"/>
      <c r="E7565" s="135"/>
      <c r="F7565" s="136"/>
      <c r="G7565" s="136"/>
      <c r="H7565" s="135"/>
      <c r="I7565" s="135"/>
      <c r="J7565" s="222"/>
      <c r="K7565" s="223"/>
      <c r="L7565" s="212"/>
      <c r="M7565" s="211"/>
      <c r="N7565" s="212"/>
    </row>
    <row r="7597" spans="1:14" s="224" customFormat="1">
      <c r="A7597" s="63"/>
      <c r="B7597" s="212"/>
      <c r="C7597" s="63"/>
      <c r="D7597" s="400"/>
      <c r="E7597" s="135"/>
      <c r="F7597" s="136"/>
      <c r="G7597" s="136"/>
      <c r="H7597" s="135"/>
      <c r="I7597" s="135"/>
      <c r="J7597" s="222"/>
      <c r="K7597" s="223"/>
      <c r="L7597" s="212"/>
      <c r="M7597" s="211"/>
      <c r="N7597" s="212"/>
    </row>
    <row r="7629" spans="1:14" s="224" customFormat="1">
      <c r="A7629" s="63"/>
      <c r="B7629" s="212"/>
      <c r="C7629" s="63"/>
      <c r="D7629" s="400"/>
      <c r="E7629" s="135"/>
      <c r="F7629" s="136"/>
      <c r="G7629" s="136"/>
      <c r="H7629" s="135"/>
      <c r="I7629" s="135"/>
      <c r="J7629" s="222"/>
      <c r="K7629" s="223"/>
      <c r="L7629" s="212"/>
      <c r="M7629" s="211"/>
      <c r="N7629" s="212"/>
    </row>
    <row r="7661" spans="1:14" s="224" customFormat="1">
      <c r="A7661" s="63"/>
      <c r="B7661" s="212"/>
      <c r="C7661" s="63"/>
      <c r="D7661" s="400"/>
      <c r="E7661" s="135"/>
      <c r="F7661" s="136"/>
      <c r="G7661" s="136"/>
      <c r="H7661" s="135"/>
      <c r="I7661" s="135"/>
      <c r="J7661" s="222"/>
      <c r="K7661" s="223"/>
      <c r="L7661" s="212"/>
      <c r="M7661" s="211"/>
      <c r="N7661" s="212"/>
    </row>
    <row r="7693" spans="1:14" s="224" customFormat="1">
      <c r="A7693" s="63"/>
      <c r="B7693" s="212"/>
      <c r="C7693" s="63"/>
      <c r="D7693" s="400"/>
      <c r="E7693" s="135"/>
      <c r="F7693" s="136"/>
      <c r="G7693" s="136"/>
      <c r="H7693" s="135"/>
      <c r="I7693" s="135"/>
      <c r="J7693" s="222"/>
      <c r="K7693" s="223"/>
      <c r="L7693" s="212"/>
      <c r="M7693" s="211"/>
      <c r="N7693" s="212"/>
    </row>
    <row r="7725" spans="1:14" s="224" customFormat="1">
      <c r="A7725" s="63"/>
      <c r="B7725" s="212"/>
      <c r="C7725" s="63"/>
      <c r="D7725" s="400"/>
      <c r="E7725" s="135"/>
      <c r="F7725" s="136"/>
      <c r="G7725" s="136"/>
      <c r="H7725" s="135"/>
      <c r="I7725" s="135"/>
      <c r="J7725" s="222"/>
      <c r="K7725" s="223"/>
      <c r="L7725" s="212"/>
      <c r="M7725" s="211"/>
      <c r="N7725" s="212"/>
    </row>
    <row r="7757" spans="1:14" s="224" customFormat="1">
      <c r="A7757" s="63"/>
      <c r="B7757" s="212"/>
      <c r="C7757" s="63"/>
      <c r="D7757" s="400"/>
      <c r="E7757" s="135"/>
      <c r="F7757" s="136"/>
      <c r="G7757" s="136"/>
      <c r="H7757" s="135"/>
      <c r="I7757" s="135"/>
      <c r="J7757" s="222"/>
      <c r="K7757" s="223"/>
      <c r="L7757" s="212"/>
      <c r="M7757" s="211"/>
      <c r="N7757" s="212"/>
    </row>
    <row r="7789" spans="1:14" s="224" customFormat="1">
      <c r="A7789" s="63"/>
      <c r="B7789" s="212"/>
      <c r="C7789" s="63"/>
      <c r="D7789" s="400"/>
      <c r="E7789" s="135"/>
      <c r="F7789" s="136"/>
      <c r="G7789" s="136"/>
      <c r="H7789" s="135"/>
      <c r="I7789" s="135"/>
      <c r="J7789" s="222"/>
      <c r="K7789" s="223"/>
      <c r="L7789" s="212"/>
      <c r="M7789" s="211"/>
      <c r="N7789" s="212"/>
    </row>
    <row r="7821" spans="1:14" s="224" customFormat="1">
      <c r="A7821" s="63"/>
      <c r="B7821" s="212"/>
      <c r="C7821" s="63"/>
      <c r="D7821" s="400"/>
      <c r="E7821" s="135"/>
      <c r="F7821" s="136"/>
      <c r="G7821" s="136"/>
      <c r="H7821" s="135"/>
      <c r="I7821" s="135"/>
      <c r="J7821" s="222"/>
      <c r="K7821" s="223"/>
      <c r="L7821" s="212"/>
      <c r="M7821" s="211"/>
      <c r="N7821" s="212"/>
    </row>
    <row r="7853" spans="1:14" s="224" customFormat="1">
      <c r="A7853" s="63"/>
      <c r="B7853" s="212"/>
      <c r="C7853" s="63"/>
      <c r="D7853" s="400"/>
      <c r="E7853" s="135"/>
      <c r="F7853" s="136"/>
      <c r="G7853" s="136"/>
      <c r="H7853" s="135"/>
      <c r="I7853" s="135"/>
      <c r="J7853" s="222"/>
      <c r="K7853" s="223"/>
      <c r="L7853" s="212"/>
      <c r="M7853" s="211"/>
      <c r="N7853" s="212"/>
    </row>
    <row r="7885" spans="1:14" s="224" customFormat="1">
      <c r="A7885" s="63"/>
      <c r="B7885" s="212"/>
      <c r="C7885" s="63"/>
      <c r="D7885" s="400"/>
      <c r="E7885" s="135"/>
      <c r="F7885" s="136"/>
      <c r="G7885" s="136"/>
      <c r="H7885" s="135"/>
      <c r="I7885" s="135"/>
      <c r="J7885" s="222"/>
      <c r="K7885" s="223"/>
      <c r="L7885" s="212"/>
      <c r="M7885" s="211"/>
      <c r="N7885" s="212"/>
    </row>
    <row r="7917" spans="1:14" s="224" customFormat="1">
      <c r="A7917" s="63"/>
      <c r="B7917" s="212"/>
      <c r="C7917" s="63"/>
      <c r="D7917" s="400"/>
      <c r="E7917" s="135"/>
      <c r="F7917" s="136"/>
      <c r="G7917" s="136"/>
      <c r="H7917" s="135"/>
      <c r="I7917" s="135"/>
      <c r="J7917" s="222"/>
      <c r="K7917" s="223"/>
      <c r="L7917" s="212"/>
      <c r="M7917" s="211"/>
      <c r="N7917" s="212"/>
    </row>
    <row r="7949" spans="1:14" s="224" customFormat="1">
      <c r="A7949" s="63"/>
      <c r="B7949" s="212"/>
      <c r="C7949" s="63"/>
      <c r="D7949" s="400"/>
      <c r="E7949" s="135"/>
      <c r="F7949" s="136"/>
      <c r="G7949" s="136"/>
      <c r="H7949" s="135"/>
      <c r="I7949" s="135"/>
      <c r="J7949" s="222"/>
      <c r="K7949" s="223"/>
      <c r="L7949" s="212"/>
      <c r="M7949" s="211"/>
      <c r="N7949" s="212"/>
    </row>
    <row r="7981" spans="1:14" s="224" customFormat="1">
      <c r="A7981" s="63"/>
      <c r="B7981" s="212"/>
      <c r="C7981" s="63"/>
      <c r="D7981" s="400"/>
      <c r="E7981" s="135"/>
      <c r="F7981" s="136"/>
      <c r="G7981" s="136"/>
      <c r="H7981" s="135"/>
      <c r="I7981" s="135"/>
      <c r="J7981" s="222"/>
      <c r="K7981" s="223"/>
      <c r="L7981" s="212"/>
      <c r="M7981" s="211"/>
      <c r="N7981" s="212"/>
    </row>
    <row r="8013" spans="1:14" s="224" customFormat="1">
      <c r="A8013" s="63"/>
      <c r="B8013" s="212"/>
      <c r="C8013" s="63"/>
      <c r="D8013" s="400"/>
      <c r="E8013" s="135"/>
      <c r="F8013" s="136"/>
      <c r="G8013" s="136"/>
      <c r="H8013" s="135"/>
      <c r="I8013" s="135"/>
      <c r="J8013" s="222"/>
      <c r="K8013" s="223"/>
      <c r="L8013" s="212"/>
      <c r="M8013" s="211"/>
      <c r="N8013" s="212"/>
    </row>
    <row r="8045" spans="1:14" s="224" customFormat="1">
      <c r="A8045" s="63"/>
      <c r="B8045" s="212"/>
      <c r="C8045" s="63"/>
      <c r="D8045" s="400"/>
      <c r="E8045" s="135"/>
      <c r="F8045" s="136"/>
      <c r="G8045" s="136"/>
      <c r="H8045" s="135"/>
      <c r="I8045" s="135"/>
      <c r="J8045" s="222"/>
      <c r="K8045" s="223"/>
      <c r="L8045" s="212"/>
      <c r="M8045" s="211"/>
      <c r="N8045" s="212"/>
    </row>
    <row r="8077" spans="1:14" s="224" customFormat="1">
      <c r="A8077" s="63"/>
      <c r="B8077" s="212"/>
      <c r="C8077" s="63"/>
      <c r="D8077" s="400"/>
      <c r="E8077" s="135"/>
      <c r="F8077" s="136"/>
      <c r="G8077" s="136"/>
      <c r="H8077" s="135"/>
      <c r="I8077" s="135"/>
      <c r="J8077" s="222"/>
      <c r="K8077" s="223"/>
      <c r="L8077" s="212"/>
      <c r="M8077" s="211"/>
      <c r="N8077" s="212"/>
    </row>
    <row r="8109" spans="1:14" s="224" customFormat="1">
      <c r="A8109" s="63"/>
      <c r="B8109" s="212"/>
      <c r="C8109" s="63"/>
      <c r="D8109" s="400"/>
      <c r="E8109" s="135"/>
      <c r="F8109" s="136"/>
      <c r="G8109" s="136"/>
      <c r="H8109" s="135"/>
      <c r="I8109" s="135"/>
      <c r="J8109" s="222"/>
      <c r="K8109" s="223"/>
      <c r="L8109" s="212"/>
      <c r="M8109" s="211"/>
      <c r="N8109" s="212"/>
    </row>
    <row r="8141" spans="1:14" s="224" customFormat="1">
      <c r="A8141" s="63"/>
      <c r="B8141" s="212"/>
      <c r="C8141" s="63"/>
      <c r="D8141" s="400"/>
      <c r="E8141" s="135"/>
      <c r="F8141" s="136"/>
      <c r="G8141" s="136"/>
      <c r="H8141" s="135"/>
      <c r="I8141" s="135"/>
      <c r="J8141" s="222"/>
      <c r="K8141" s="223"/>
      <c r="L8141" s="212"/>
      <c r="M8141" s="211"/>
      <c r="N8141" s="212"/>
    </row>
    <row r="8173" spans="1:14" s="224" customFormat="1">
      <c r="A8173" s="63"/>
      <c r="B8173" s="212"/>
      <c r="C8173" s="63"/>
      <c r="D8173" s="400"/>
      <c r="E8173" s="135"/>
      <c r="F8173" s="136"/>
      <c r="G8173" s="136"/>
      <c r="H8173" s="135"/>
      <c r="I8173" s="135"/>
      <c r="J8173" s="222"/>
      <c r="K8173" s="223"/>
      <c r="L8173" s="212"/>
      <c r="M8173" s="211"/>
      <c r="N8173" s="212"/>
    </row>
    <row r="8205" spans="1:14" s="224" customFormat="1">
      <c r="A8205" s="63"/>
      <c r="B8205" s="212"/>
      <c r="C8205" s="63"/>
      <c r="D8205" s="400"/>
      <c r="E8205" s="135"/>
      <c r="F8205" s="136"/>
      <c r="G8205" s="136"/>
      <c r="H8205" s="135"/>
      <c r="I8205" s="135"/>
      <c r="J8205" s="222"/>
      <c r="K8205" s="223"/>
      <c r="L8205" s="212"/>
      <c r="M8205" s="211"/>
      <c r="N8205" s="212"/>
    </row>
    <row r="8237" spans="1:14" s="224" customFormat="1">
      <c r="A8237" s="63"/>
      <c r="B8237" s="212"/>
      <c r="C8237" s="63"/>
      <c r="D8237" s="400"/>
      <c r="E8237" s="135"/>
      <c r="F8237" s="136"/>
      <c r="G8237" s="136"/>
      <c r="H8237" s="135"/>
      <c r="I8237" s="135"/>
      <c r="J8237" s="222"/>
      <c r="K8237" s="223"/>
      <c r="L8237" s="212"/>
      <c r="M8237" s="211"/>
      <c r="N8237" s="212"/>
    </row>
    <row r="8269" spans="1:14" s="224" customFormat="1">
      <c r="A8269" s="63"/>
      <c r="B8269" s="212"/>
      <c r="C8269" s="63"/>
      <c r="D8269" s="400"/>
      <c r="E8269" s="135"/>
      <c r="F8269" s="136"/>
      <c r="G8269" s="136"/>
      <c r="H8269" s="135"/>
      <c r="I8269" s="135"/>
      <c r="J8269" s="222"/>
      <c r="K8269" s="223"/>
      <c r="L8269" s="212"/>
      <c r="M8269" s="211"/>
      <c r="N8269" s="212"/>
    </row>
    <row r="8301" spans="1:14" s="224" customFormat="1">
      <c r="A8301" s="63"/>
      <c r="B8301" s="212"/>
      <c r="C8301" s="63"/>
      <c r="D8301" s="400"/>
      <c r="E8301" s="135"/>
      <c r="F8301" s="136"/>
      <c r="G8301" s="136"/>
      <c r="H8301" s="135"/>
      <c r="I8301" s="135"/>
      <c r="J8301" s="222"/>
      <c r="K8301" s="223"/>
      <c r="L8301" s="212"/>
      <c r="M8301" s="211"/>
      <c r="N8301" s="212"/>
    </row>
    <row r="8333" spans="1:14" s="224" customFormat="1">
      <c r="A8333" s="63"/>
      <c r="B8333" s="212"/>
      <c r="C8333" s="63"/>
      <c r="D8333" s="400"/>
      <c r="E8333" s="135"/>
      <c r="F8333" s="136"/>
      <c r="G8333" s="136"/>
      <c r="H8333" s="135"/>
      <c r="I8333" s="135"/>
      <c r="J8333" s="222"/>
      <c r="K8333" s="223"/>
      <c r="L8333" s="212"/>
      <c r="M8333" s="211"/>
      <c r="N8333" s="212"/>
    </row>
    <row r="8365" spans="1:14" s="224" customFormat="1">
      <c r="A8365" s="63"/>
      <c r="B8365" s="212"/>
      <c r="C8365" s="63"/>
      <c r="D8365" s="400"/>
      <c r="E8365" s="135"/>
      <c r="F8365" s="136"/>
      <c r="G8365" s="136"/>
      <c r="H8365" s="135"/>
      <c r="I8365" s="135"/>
      <c r="J8365" s="222"/>
      <c r="K8365" s="223"/>
      <c r="L8365" s="212"/>
      <c r="M8365" s="211"/>
      <c r="N8365" s="212"/>
    </row>
    <row r="8397" spans="1:14" s="224" customFormat="1">
      <c r="A8397" s="63"/>
      <c r="B8397" s="212"/>
      <c r="C8397" s="63"/>
      <c r="D8397" s="400"/>
      <c r="E8397" s="135"/>
      <c r="F8397" s="136"/>
      <c r="G8397" s="136"/>
      <c r="H8397" s="135"/>
      <c r="I8397" s="135"/>
      <c r="J8397" s="222"/>
      <c r="K8397" s="223"/>
      <c r="L8397" s="212"/>
      <c r="M8397" s="211"/>
      <c r="N8397" s="212"/>
    </row>
    <row r="8429" spans="1:14" s="224" customFormat="1">
      <c r="A8429" s="63"/>
      <c r="B8429" s="212"/>
      <c r="C8429" s="63"/>
      <c r="D8429" s="400"/>
      <c r="E8429" s="135"/>
      <c r="F8429" s="136"/>
      <c r="G8429" s="136"/>
      <c r="H8429" s="135"/>
      <c r="I8429" s="135"/>
      <c r="J8429" s="222"/>
      <c r="K8429" s="223"/>
      <c r="L8429" s="212"/>
      <c r="M8429" s="211"/>
      <c r="N8429" s="212"/>
    </row>
    <row r="8461" spans="1:14" s="224" customFormat="1">
      <c r="A8461" s="63"/>
      <c r="B8461" s="212"/>
      <c r="C8461" s="63"/>
      <c r="D8461" s="400"/>
      <c r="E8461" s="135"/>
      <c r="F8461" s="136"/>
      <c r="G8461" s="136"/>
      <c r="H8461" s="135"/>
      <c r="I8461" s="135"/>
      <c r="J8461" s="222"/>
      <c r="K8461" s="223"/>
      <c r="L8461" s="212"/>
      <c r="M8461" s="211"/>
      <c r="N8461" s="212"/>
    </row>
    <row r="8493" spans="1:14" s="224" customFormat="1">
      <c r="A8493" s="63"/>
      <c r="B8493" s="212"/>
      <c r="C8493" s="63"/>
      <c r="D8493" s="400"/>
      <c r="E8493" s="135"/>
      <c r="F8493" s="136"/>
      <c r="G8493" s="136"/>
      <c r="H8493" s="135"/>
      <c r="I8493" s="135"/>
      <c r="J8493" s="222"/>
      <c r="K8493" s="223"/>
      <c r="L8493" s="212"/>
      <c r="M8493" s="211"/>
      <c r="N8493" s="212"/>
    </row>
    <row r="8525" spans="1:14" s="224" customFormat="1">
      <c r="A8525" s="63"/>
      <c r="B8525" s="212"/>
      <c r="C8525" s="63"/>
      <c r="D8525" s="400"/>
      <c r="E8525" s="135"/>
      <c r="F8525" s="136"/>
      <c r="G8525" s="136"/>
      <c r="H8525" s="135"/>
      <c r="I8525" s="135"/>
      <c r="J8525" s="222"/>
      <c r="K8525" s="223"/>
      <c r="L8525" s="212"/>
      <c r="M8525" s="211"/>
      <c r="N8525" s="212"/>
    </row>
    <row r="8557" spans="1:14" s="224" customFormat="1">
      <c r="A8557" s="63"/>
      <c r="B8557" s="212"/>
      <c r="C8557" s="63"/>
      <c r="D8557" s="400"/>
      <c r="E8557" s="135"/>
      <c r="F8557" s="136"/>
      <c r="G8557" s="136"/>
      <c r="H8557" s="135"/>
      <c r="I8557" s="135"/>
      <c r="J8557" s="222"/>
      <c r="K8557" s="223"/>
      <c r="L8557" s="212"/>
      <c r="M8557" s="211"/>
      <c r="N8557" s="212"/>
    </row>
    <row r="8589" spans="1:14" s="224" customFormat="1">
      <c r="A8589" s="63"/>
      <c r="B8589" s="212"/>
      <c r="C8589" s="63"/>
      <c r="D8589" s="400"/>
      <c r="E8589" s="135"/>
      <c r="F8589" s="136"/>
      <c r="G8589" s="136"/>
      <c r="H8589" s="135"/>
      <c r="I8589" s="135"/>
      <c r="J8589" s="222"/>
      <c r="K8589" s="223"/>
      <c r="L8589" s="212"/>
      <c r="M8589" s="211"/>
      <c r="N8589" s="212"/>
    </row>
    <row r="8621" spans="1:14" s="224" customFormat="1">
      <c r="A8621" s="63"/>
      <c r="B8621" s="212"/>
      <c r="C8621" s="63"/>
      <c r="D8621" s="400"/>
      <c r="E8621" s="135"/>
      <c r="F8621" s="136"/>
      <c r="G8621" s="136"/>
      <c r="H8621" s="135"/>
      <c r="I8621" s="135"/>
      <c r="J8621" s="222"/>
      <c r="K8621" s="223"/>
      <c r="L8621" s="212"/>
      <c r="M8621" s="211"/>
      <c r="N8621" s="212"/>
    </row>
    <row r="8653" spans="1:14" s="224" customFormat="1">
      <c r="A8653" s="63"/>
      <c r="B8653" s="212"/>
      <c r="C8653" s="63"/>
      <c r="D8653" s="400"/>
      <c r="E8653" s="135"/>
      <c r="F8653" s="136"/>
      <c r="G8653" s="136"/>
      <c r="H8653" s="135"/>
      <c r="I8653" s="135"/>
      <c r="J8653" s="222"/>
      <c r="K8653" s="223"/>
      <c r="L8653" s="212"/>
      <c r="M8653" s="211"/>
      <c r="N8653" s="212"/>
    </row>
    <row r="8685" spans="1:14" s="224" customFormat="1">
      <c r="A8685" s="63"/>
      <c r="B8685" s="212"/>
      <c r="C8685" s="63"/>
      <c r="D8685" s="400"/>
      <c r="E8685" s="135"/>
      <c r="F8685" s="136"/>
      <c r="G8685" s="136"/>
      <c r="H8685" s="135"/>
      <c r="I8685" s="135"/>
      <c r="J8685" s="222"/>
      <c r="K8685" s="223"/>
      <c r="L8685" s="212"/>
      <c r="M8685" s="211"/>
      <c r="N8685" s="212"/>
    </row>
    <row r="8717" spans="1:14" s="224" customFormat="1">
      <c r="A8717" s="63"/>
      <c r="B8717" s="212"/>
      <c r="C8717" s="63"/>
      <c r="D8717" s="400"/>
      <c r="E8717" s="135"/>
      <c r="F8717" s="136"/>
      <c r="G8717" s="136"/>
      <c r="H8717" s="135"/>
      <c r="I8717" s="135"/>
      <c r="J8717" s="222"/>
      <c r="K8717" s="223"/>
      <c r="L8717" s="212"/>
      <c r="M8717" s="211"/>
      <c r="N8717" s="212"/>
    </row>
    <row r="8749" spans="1:14" s="224" customFormat="1">
      <c r="A8749" s="63"/>
      <c r="B8749" s="212"/>
      <c r="C8749" s="63"/>
      <c r="D8749" s="400"/>
      <c r="E8749" s="135"/>
      <c r="F8749" s="136"/>
      <c r="G8749" s="136"/>
      <c r="H8749" s="135"/>
      <c r="I8749" s="135"/>
      <c r="J8749" s="222"/>
      <c r="K8749" s="223"/>
      <c r="L8749" s="212"/>
      <c r="M8749" s="211"/>
      <c r="N8749" s="212"/>
    </row>
    <row r="8781" spans="1:14" s="224" customFormat="1">
      <c r="A8781" s="63"/>
      <c r="B8781" s="212"/>
      <c r="C8781" s="63"/>
      <c r="D8781" s="400"/>
      <c r="E8781" s="135"/>
      <c r="F8781" s="136"/>
      <c r="G8781" s="136"/>
      <c r="H8781" s="135"/>
      <c r="I8781" s="135"/>
      <c r="J8781" s="222"/>
      <c r="K8781" s="223"/>
      <c r="L8781" s="212"/>
      <c r="M8781" s="211"/>
      <c r="N8781" s="212"/>
    </row>
    <row r="8813" spans="1:14" s="224" customFormat="1">
      <c r="A8813" s="63"/>
      <c r="B8813" s="212"/>
      <c r="C8813" s="63"/>
      <c r="D8813" s="400"/>
      <c r="E8813" s="135"/>
      <c r="F8813" s="136"/>
      <c r="G8813" s="136"/>
      <c r="H8813" s="135"/>
      <c r="I8813" s="135"/>
      <c r="J8813" s="222"/>
      <c r="K8813" s="223"/>
      <c r="L8813" s="212"/>
      <c r="M8813" s="211"/>
      <c r="N8813" s="212"/>
    </row>
    <row r="8845" spans="1:14" s="224" customFormat="1">
      <c r="A8845" s="63"/>
      <c r="B8845" s="212"/>
      <c r="C8845" s="63"/>
      <c r="D8845" s="400"/>
      <c r="E8845" s="135"/>
      <c r="F8845" s="136"/>
      <c r="G8845" s="136"/>
      <c r="H8845" s="135"/>
      <c r="I8845" s="135"/>
      <c r="J8845" s="222"/>
      <c r="K8845" s="223"/>
      <c r="L8845" s="212"/>
      <c r="M8845" s="211"/>
      <c r="N8845" s="212"/>
    </row>
    <row r="8877" spans="1:14" s="224" customFormat="1">
      <c r="A8877" s="63"/>
      <c r="B8877" s="212"/>
      <c r="C8877" s="63"/>
      <c r="D8877" s="400"/>
      <c r="E8877" s="135"/>
      <c r="F8877" s="136"/>
      <c r="G8877" s="136"/>
      <c r="H8877" s="135"/>
      <c r="I8877" s="135"/>
      <c r="J8877" s="222"/>
      <c r="K8877" s="223"/>
      <c r="L8877" s="212"/>
      <c r="M8877" s="211"/>
      <c r="N8877" s="212"/>
    </row>
    <row r="8909" spans="1:14" s="224" customFormat="1">
      <c r="A8909" s="63"/>
      <c r="B8909" s="212"/>
      <c r="C8909" s="63"/>
      <c r="D8909" s="400"/>
      <c r="E8909" s="135"/>
      <c r="F8909" s="136"/>
      <c r="G8909" s="136"/>
      <c r="H8909" s="135"/>
      <c r="I8909" s="135"/>
      <c r="J8909" s="222"/>
      <c r="K8909" s="223"/>
      <c r="L8909" s="212"/>
      <c r="M8909" s="211"/>
      <c r="N8909" s="212"/>
    </row>
    <row r="8941" spans="1:14" s="224" customFormat="1">
      <c r="A8941" s="63"/>
      <c r="B8941" s="212"/>
      <c r="C8941" s="63"/>
      <c r="D8941" s="400"/>
      <c r="E8941" s="135"/>
      <c r="F8941" s="136"/>
      <c r="G8941" s="136"/>
      <c r="H8941" s="135"/>
      <c r="I8941" s="135"/>
      <c r="J8941" s="222"/>
      <c r="K8941" s="223"/>
      <c r="L8941" s="212"/>
      <c r="M8941" s="211"/>
      <c r="N8941" s="212"/>
    </row>
    <row r="8973" spans="1:14" s="224" customFormat="1">
      <c r="A8973" s="63"/>
      <c r="B8973" s="212"/>
      <c r="C8973" s="63"/>
      <c r="D8973" s="400"/>
      <c r="E8973" s="135"/>
      <c r="F8973" s="136"/>
      <c r="G8973" s="136"/>
      <c r="H8973" s="135"/>
      <c r="I8973" s="135"/>
      <c r="J8973" s="222"/>
      <c r="K8973" s="223"/>
      <c r="L8973" s="212"/>
      <c r="M8973" s="211"/>
      <c r="N8973" s="212"/>
    </row>
    <row r="9005" spans="1:14" s="224" customFormat="1">
      <c r="A9005" s="63"/>
      <c r="B9005" s="212"/>
      <c r="C9005" s="63"/>
      <c r="D9005" s="400"/>
      <c r="E9005" s="135"/>
      <c r="F9005" s="136"/>
      <c r="G9005" s="136"/>
      <c r="H9005" s="135"/>
      <c r="I9005" s="135"/>
      <c r="J9005" s="222"/>
      <c r="K9005" s="223"/>
      <c r="L9005" s="212"/>
      <c r="M9005" s="211"/>
      <c r="N9005" s="212"/>
    </row>
    <row r="9037" spans="1:14" s="224" customFormat="1">
      <c r="A9037" s="63"/>
      <c r="B9037" s="212"/>
      <c r="C9037" s="63"/>
      <c r="D9037" s="400"/>
      <c r="E9037" s="135"/>
      <c r="F9037" s="136"/>
      <c r="G9037" s="136"/>
      <c r="H9037" s="135"/>
      <c r="I9037" s="135"/>
      <c r="J9037" s="222"/>
      <c r="K9037" s="223"/>
      <c r="L9037" s="212"/>
      <c r="M9037" s="211"/>
      <c r="N9037" s="212"/>
    </row>
    <row r="9069" spans="1:14" s="224" customFormat="1">
      <c r="A9069" s="63"/>
      <c r="B9069" s="212"/>
      <c r="C9069" s="63"/>
      <c r="D9069" s="400"/>
      <c r="E9069" s="135"/>
      <c r="F9069" s="136"/>
      <c r="G9069" s="136"/>
      <c r="H9069" s="135"/>
      <c r="I9069" s="135"/>
      <c r="J9069" s="222"/>
      <c r="K9069" s="223"/>
      <c r="L9069" s="212"/>
      <c r="M9069" s="211"/>
      <c r="N9069" s="212"/>
    </row>
    <row r="9101" spans="1:14" s="224" customFormat="1">
      <c r="A9101" s="63"/>
      <c r="B9101" s="212"/>
      <c r="C9101" s="63"/>
      <c r="D9101" s="400"/>
      <c r="E9101" s="135"/>
      <c r="F9101" s="136"/>
      <c r="G9101" s="136"/>
      <c r="H9101" s="135"/>
      <c r="I9101" s="135"/>
      <c r="J9101" s="222"/>
      <c r="K9101" s="223"/>
      <c r="L9101" s="212"/>
      <c r="M9101" s="211"/>
      <c r="N9101" s="212"/>
    </row>
    <row r="9133" spans="1:14" s="224" customFormat="1">
      <c r="A9133" s="63"/>
      <c r="B9133" s="212"/>
      <c r="C9133" s="63"/>
      <c r="D9133" s="400"/>
      <c r="E9133" s="135"/>
      <c r="F9133" s="136"/>
      <c r="G9133" s="136"/>
      <c r="H9133" s="135"/>
      <c r="I9133" s="135"/>
      <c r="J9133" s="222"/>
      <c r="K9133" s="223"/>
      <c r="L9133" s="212"/>
      <c r="M9133" s="211"/>
      <c r="N9133" s="212"/>
    </row>
    <row r="9165" spans="1:14" s="224" customFormat="1">
      <c r="A9165" s="63"/>
      <c r="B9165" s="212"/>
      <c r="C9165" s="63"/>
      <c r="D9165" s="400"/>
      <c r="E9165" s="135"/>
      <c r="F9165" s="136"/>
      <c r="G9165" s="136"/>
      <c r="H9165" s="135"/>
      <c r="I9165" s="135"/>
      <c r="J9165" s="222"/>
      <c r="K9165" s="223"/>
      <c r="L9165" s="212"/>
      <c r="M9165" s="211"/>
      <c r="N9165" s="212"/>
    </row>
    <row r="9197" spans="1:14" s="224" customFormat="1">
      <c r="A9197" s="63"/>
      <c r="B9197" s="212"/>
      <c r="C9197" s="63"/>
      <c r="D9197" s="400"/>
      <c r="E9197" s="135"/>
      <c r="F9197" s="136"/>
      <c r="G9197" s="136"/>
      <c r="H9197" s="135"/>
      <c r="I9197" s="135"/>
      <c r="J9197" s="222"/>
      <c r="K9197" s="223"/>
      <c r="L9197" s="212"/>
      <c r="M9197" s="211"/>
      <c r="N9197" s="212"/>
    </row>
    <row r="9229" spans="1:14" s="224" customFormat="1">
      <c r="A9229" s="63"/>
      <c r="B9229" s="212"/>
      <c r="C9229" s="63"/>
      <c r="D9229" s="400"/>
      <c r="E9229" s="135"/>
      <c r="F9229" s="136"/>
      <c r="G9229" s="136"/>
      <c r="H9229" s="135"/>
      <c r="I9229" s="135"/>
      <c r="J9229" s="222"/>
      <c r="K9229" s="223"/>
      <c r="L9229" s="212"/>
      <c r="M9229" s="211"/>
      <c r="N9229" s="212"/>
    </row>
    <row r="9261" spans="1:14" s="224" customFormat="1">
      <c r="A9261" s="63"/>
      <c r="B9261" s="212"/>
      <c r="C9261" s="63"/>
      <c r="D9261" s="400"/>
      <c r="E9261" s="135"/>
      <c r="F9261" s="136"/>
      <c r="G9261" s="136"/>
      <c r="H9261" s="135"/>
      <c r="I9261" s="135"/>
      <c r="J9261" s="222"/>
      <c r="K9261" s="223"/>
      <c r="L9261" s="212"/>
      <c r="M9261" s="211"/>
      <c r="N9261" s="212"/>
    </row>
    <row r="9293" spans="1:14" s="224" customFormat="1">
      <c r="A9293" s="63"/>
      <c r="B9293" s="212"/>
      <c r="C9293" s="63"/>
      <c r="D9293" s="400"/>
      <c r="E9293" s="135"/>
      <c r="F9293" s="136"/>
      <c r="G9293" s="136"/>
      <c r="H9293" s="135"/>
      <c r="I9293" s="135"/>
      <c r="J9293" s="222"/>
      <c r="K9293" s="223"/>
      <c r="L9293" s="212"/>
      <c r="M9293" s="211"/>
      <c r="N9293" s="212"/>
    </row>
    <row r="9325" spans="1:14" s="224" customFormat="1">
      <c r="A9325" s="63"/>
      <c r="B9325" s="212"/>
      <c r="C9325" s="63"/>
      <c r="D9325" s="400"/>
      <c r="E9325" s="135"/>
      <c r="F9325" s="136"/>
      <c r="G9325" s="136"/>
      <c r="H9325" s="135"/>
      <c r="I9325" s="135"/>
      <c r="J9325" s="222"/>
      <c r="K9325" s="223"/>
      <c r="L9325" s="212"/>
      <c r="M9325" s="211"/>
      <c r="N9325" s="212"/>
    </row>
    <row r="9357" spans="1:14" s="224" customFormat="1">
      <c r="A9357" s="63"/>
      <c r="B9357" s="212"/>
      <c r="C9357" s="63"/>
      <c r="D9357" s="400"/>
      <c r="E9357" s="135"/>
      <c r="F9357" s="136"/>
      <c r="G9357" s="136"/>
      <c r="H9357" s="135"/>
      <c r="I9357" s="135"/>
      <c r="J9357" s="222"/>
      <c r="K9357" s="223"/>
      <c r="L9357" s="212"/>
      <c r="M9357" s="211"/>
      <c r="N9357" s="212"/>
    </row>
    <row r="9389" spans="1:14" s="224" customFormat="1">
      <c r="A9389" s="63"/>
      <c r="B9389" s="212"/>
      <c r="C9389" s="63"/>
      <c r="D9389" s="400"/>
      <c r="E9389" s="135"/>
      <c r="F9389" s="136"/>
      <c r="G9389" s="136"/>
      <c r="H9389" s="135"/>
      <c r="I9389" s="135"/>
      <c r="J9389" s="222"/>
      <c r="K9389" s="223"/>
      <c r="L9389" s="212"/>
      <c r="M9389" s="211"/>
      <c r="N9389" s="212"/>
    </row>
    <row r="9421" spans="1:14" s="224" customFormat="1">
      <c r="A9421" s="63"/>
      <c r="B9421" s="212"/>
      <c r="C9421" s="63"/>
      <c r="D9421" s="400"/>
      <c r="E9421" s="135"/>
      <c r="F9421" s="136"/>
      <c r="G9421" s="136"/>
      <c r="H9421" s="135"/>
      <c r="I9421" s="135"/>
      <c r="J9421" s="222"/>
      <c r="K9421" s="223"/>
      <c r="L9421" s="212"/>
      <c r="M9421" s="211"/>
      <c r="N9421" s="212"/>
    </row>
    <row r="9453" spans="1:14" s="224" customFormat="1">
      <c r="A9453" s="63"/>
      <c r="B9453" s="212"/>
      <c r="C9453" s="63"/>
      <c r="D9453" s="400"/>
      <c r="E9453" s="135"/>
      <c r="F9453" s="136"/>
      <c r="G9453" s="136"/>
      <c r="H9453" s="135"/>
      <c r="I9453" s="135"/>
      <c r="J9453" s="222"/>
      <c r="K9453" s="223"/>
      <c r="L9453" s="212"/>
      <c r="M9453" s="211"/>
      <c r="N9453" s="212"/>
    </row>
    <row r="9485" spans="1:14" s="224" customFormat="1">
      <c r="A9485" s="63"/>
      <c r="B9485" s="212"/>
      <c r="C9485" s="63"/>
      <c r="D9485" s="400"/>
      <c r="E9485" s="135"/>
      <c r="F9485" s="136"/>
      <c r="G9485" s="136"/>
      <c r="H9485" s="135"/>
      <c r="I9485" s="135"/>
      <c r="J9485" s="222"/>
      <c r="K9485" s="223"/>
      <c r="L9485" s="212"/>
      <c r="M9485" s="211"/>
      <c r="N9485" s="212"/>
    </row>
    <row r="9517" spans="1:14" s="224" customFormat="1">
      <c r="A9517" s="63"/>
      <c r="B9517" s="212"/>
      <c r="C9517" s="63"/>
      <c r="D9517" s="400"/>
      <c r="E9517" s="135"/>
      <c r="F9517" s="136"/>
      <c r="G9517" s="136"/>
      <c r="H9517" s="135"/>
      <c r="I9517" s="135"/>
      <c r="J9517" s="222"/>
      <c r="K9517" s="223"/>
      <c r="L9517" s="212"/>
      <c r="M9517" s="211"/>
      <c r="N9517" s="212"/>
    </row>
    <row r="9549" spans="1:14" s="224" customFormat="1">
      <c r="A9549" s="63"/>
      <c r="B9549" s="212"/>
      <c r="C9549" s="63"/>
      <c r="D9549" s="400"/>
      <c r="E9549" s="135"/>
      <c r="F9549" s="136"/>
      <c r="G9549" s="136"/>
      <c r="H9549" s="135"/>
      <c r="I9549" s="135"/>
      <c r="J9549" s="222"/>
      <c r="K9549" s="223"/>
      <c r="L9549" s="212"/>
      <c r="M9549" s="211"/>
      <c r="N9549" s="212"/>
    </row>
    <row r="9581" spans="1:14" s="224" customFormat="1">
      <c r="A9581" s="63"/>
      <c r="B9581" s="212"/>
      <c r="C9581" s="63"/>
      <c r="D9581" s="400"/>
      <c r="E9581" s="135"/>
      <c r="F9581" s="136"/>
      <c r="G9581" s="136"/>
      <c r="H9581" s="135"/>
      <c r="I9581" s="135"/>
      <c r="J9581" s="222"/>
      <c r="K9581" s="223"/>
      <c r="L9581" s="212"/>
      <c r="M9581" s="211"/>
      <c r="N9581" s="212"/>
    </row>
    <row r="9613" spans="1:14" s="224" customFormat="1">
      <c r="A9613" s="63"/>
      <c r="B9613" s="212"/>
      <c r="C9613" s="63"/>
      <c r="D9613" s="400"/>
      <c r="E9613" s="135"/>
      <c r="F9613" s="136"/>
      <c r="G9613" s="136"/>
      <c r="H9613" s="135"/>
      <c r="I9613" s="135"/>
      <c r="J9613" s="222"/>
      <c r="K9613" s="223"/>
      <c r="L9613" s="212"/>
      <c r="M9613" s="211"/>
      <c r="N9613" s="212"/>
    </row>
    <row r="9645" spans="1:14" s="224" customFormat="1">
      <c r="A9645" s="63"/>
      <c r="B9645" s="212"/>
      <c r="C9645" s="63"/>
      <c r="D9645" s="400"/>
      <c r="E9645" s="135"/>
      <c r="F9645" s="136"/>
      <c r="G9645" s="136"/>
      <c r="H9645" s="135"/>
      <c r="I9645" s="135"/>
      <c r="J9645" s="222"/>
      <c r="K9645" s="223"/>
      <c r="L9645" s="212"/>
      <c r="M9645" s="211"/>
      <c r="N9645" s="212"/>
    </row>
    <row r="9677" spans="1:14" s="224" customFormat="1">
      <c r="A9677" s="63"/>
      <c r="B9677" s="212"/>
      <c r="C9677" s="63"/>
      <c r="D9677" s="400"/>
      <c r="E9677" s="135"/>
      <c r="F9677" s="136"/>
      <c r="G9677" s="136"/>
      <c r="H9677" s="135"/>
      <c r="I9677" s="135"/>
      <c r="J9677" s="222"/>
      <c r="K9677" s="223"/>
      <c r="L9677" s="212"/>
      <c r="M9677" s="211"/>
      <c r="N9677" s="212"/>
    </row>
    <row r="9709" spans="1:14" s="224" customFormat="1">
      <c r="A9709" s="63"/>
      <c r="B9709" s="212"/>
      <c r="C9709" s="63"/>
      <c r="D9709" s="400"/>
      <c r="E9709" s="135"/>
      <c r="F9709" s="136"/>
      <c r="G9709" s="136"/>
      <c r="H9709" s="135"/>
      <c r="I9709" s="135"/>
      <c r="J9709" s="222"/>
      <c r="K9709" s="223"/>
      <c r="L9709" s="212"/>
      <c r="M9709" s="211"/>
      <c r="N9709" s="212"/>
    </row>
    <row r="9741" spans="1:14" s="224" customFormat="1">
      <c r="A9741" s="63"/>
      <c r="B9741" s="212"/>
      <c r="C9741" s="63"/>
      <c r="D9741" s="400"/>
      <c r="E9741" s="135"/>
      <c r="F9741" s="136"/>
      <c r="G9741" s="136"/>
      <c r="H9741" s="135"/>
      <c r="I9741" s="135"/>
      <c r="J9741" s="222"/>
      <c r="K9741" s="223"/>
      <c r="L9741" s="212"/>
      <c r="M9741" s="211"/>
      <c r="N9741" s="212"/>
    </row>
    <row r="9773" spans="1:14" s="224" customFormat="1">
      <c r="A9773" s="63"/>
      <c r="B9773" s="212"/>
      <c r="C9773" s="63"/>
      <c r="D9773" s="400"/>
      <c r="E9773" s="135"/>
      <c r="F9773" s="136"/>
      <c r="G9773" s="136"/>
      <c r="H9773" s="135"/>
      <c r="I9773" s="135"/>
      <c r="J9773" s="222"/>
      <c r="K9773" s="223"/>
      <c r="L9773" s="212"/>
      <c r="M9773" s="211"/>
      <c r="N9773" s="212"/>
    </row>
    <row r="9805" spans="1:14" s="224" customFormat="1">
      <c r="A9805" s="63"/>
      <c r="B9805" s="212"/>
      <c r="C9805" s="63"/>
      <c r="D9805" s="400"/>
      <c r="E9805" s="135"/>
      <c r="F9805" s="136"/>
      <c r="G9805" s="136"/>
      <c r="H9805" s="135"/>
      <c r="I9805" s="135"/>
      <c r="J9805" s="222"/>
      <c r="K9805" s="223"/>
      <c r="L9805" s="212"/>
      <c r="M9805" s="211"/>
      <c r="N9805" s="212"/>
    </row>
    <row r="9837" spans="1:14" s="224" customFormat="1">
      <c r="A9837" s="63"/>
      <c r="B9837" s="212"/>
      <c r="C9837" s="63"/>
      <c r="D9837" s="400"/>
      <c r="E9837" s="135"/>
      <c r="F9837" s="136"/>
      <c r="G9837" s="136"/>
      <c r="H9837" s="135"/>
      <c r="I9837" s="135"/>
      <c r="J9837" s="222"/>
      <c r="K9837" s="223"/>
      <c r="L9837" s="212"/>
      <c r="M9837" s="211"/>
      <c r="N9837" s="212"/>
    </row>
    <row r="9869" spans="1:14" s="224" customFormat="1">
      <c r="A9869" s="63"/>
      <c r="B9869" s="212"/>
      <c r="C9869" s="63"/>
      <c r="D9869" s="400"/>
      <c r="E9869" s="135"/>
      <c r="F9869" s="136"/>
      <c r="G9869" s="136"/>
      <c r="H9869" s="135"/>
      <c r="I9869" s="135"/>
      <c r="J9869" s="222"/>
      <c r="K9869" s="223"/>
      <c r="L9869" s="212"/>
      <c r="M9869" s="211"/>
      <c r="N9869" s="212"/>
    </row>
    <row r="9901" spans="1:14" s="224" customFormat="1">
      <c r="A9901" s="63"/>
      <c r="B9901" s="212"/>
      <c r="C9901" s="63"/>
      <c r="D9901" s="400"/>
      <c r="E9901" s="135"/>
      <c r="F9901" s="136"/>
      <c r="G9901" s="136"/>
      <c r="H9901" s="135"/>
      <c r="I9901" s="135"/>
      <c r="J9901" s="222"/>
      <c r="K9901" s="223"/>
      <c r="L9901" s="212"/>
      <c r="M9901" s="211"/>
      <c r="N9901" s="212"/>
    </row>
    <row r="9933" spans="1:14" s="224" customFormat="1">
      <c r="A9933" s="63"/>
      <c r="B9933" s="212"/>
      <c r="C9933" s="63"/>
      <c r="D9933" s="400"/>
      <c r="E9933" s="135"/>
      <c r="F9933" s="136"/>
      <c r="G9933" s="136"/>
      <c r="H9933" s="135"/>
      <c r="I9933" s="135"/>
      <c r="J9933" s="222"/>
      <c r="K9933" s="223"/>
      <c r="L9933" s="212"/>
      <c r="M9933" s="211"/>
      <c r="N9933" s="212"/>
    </row>
    <row r="9965" spans="1:14" s="224" customFormat="1">
      <c r="A9965" s="63"/>
      <c r="B9965" s="212"/>
      <c r="C9965" s="63"/>
      <c r="D9965" s="400"/>
      <c r="E9965" s="135"/>
      <c r="F9965" s="136"/>
      <c r="G9965" s="136"/>
      <c r="H9965" s="135"/>
      <c r="I9965" s="135"/>
      <c r="J9965" s="222"/>
      <c r="K9965" s="223"/>
      <c r="L9965" s="212"/>
      <c r="M9965" s="211"/>
      <c r="N9965" s="212"/>
    </row>
    <row r="9997" spans="1:14" s="224" customFormat="1">
      <c r="A9997" s="63"/>
      <c r="B9997" s="212"/>
      <c r="C9997" s="63"/>
      <c r="D9997" s="400"/>
      <c r="E9997" s="135"/>
      <c r="F9997" s="136"/>
      <c r="G9997" s="136"/>
      <c r="H9997" s="135"/>
      <c r="I9997" s="135"/>
      <c r="J9997" s="222"/>
      <c r="K9997" s="223"/>
      <c r="L9997" s="212"/>
      <c r="M9997" s="211"/>
      <c r="N9997" s="212"/>
    </row>
    <row r="10029" spans="1:14" s="224" customFormat="1">
      <c r="A10029" s="63"/>
      <c r="B10029" s="212"/>
      <c r="C10029" s="63"/>
      <c r="D10029" s="400"/>
      <c r="E10029" s="135"/>
      <c r="F10029" s="136"/>
      <c r="G10029" s="136"/>
      <c r="H10029" s="135"/>
      <c r="I10029" s="135"/>
      <c r="J10029" s="222"/>
      <c r="K10029" s="223"/>
      <c r="L10029" s="212"/>
      <c r="M10029" s="211"/>
      <c r="N10029" s="212"/>
    </row>
    <row r="10061" spans="1:14" s="224" customFormat="1">
      <c r="A10061" s="63"/>
      <c r="B10061" s="212"/>
      <c r="C10061" s="63"/>
      <c r="D10061" s="400"/>
      <c r="E10061" s="135"/>
      <c r="F10061" s="136"/>
      <c r="G10061" s="136"/>
      <c r="H10061" s="135"/>
      <c r="I10061" s="135"/>
      <c r="J10061" s="222"/>
      <c r="K10061" s="223"/>
      <c r="L10061" s="212"/>
      <c r="M10061" s="211"/>
      <c r="N10061" s="212"/>
    </row>
    <row r="10093" spans="1:14" s="224" customFormat="1">
      <c r="A10093" s="63"/>
      <c r="B10093" s="212"/>
      <c r="C10093" s="63"/>
      <c r="D10093" s="400"/>
      <c r="E10093" s="135"/>
      <c r="F10093" s="136"/>
      <c r="G10093" s="136"/>
      <c r="H10093" s="135"/>
      <c r="I10093" s="135"/>
      <c r="J10093" s="222"/>
      <c r="K10093" s="223"/>
      <c r="L10093" s="212"/>
      <c r="M10093" s="211"/>
      <c r="N10093" s="212"/>
    </row>
    <row r="10125" spans="1:14" s="224" customFormat="1">
      <c r="A10125" s="63"/>
      <c r="B10125" s="212"/>
      <c r="C10125" s="63"/>
      <c r="D10125" s="400"/>
      <c r="E10125" s="135"/>
      <c r="F10125" s="136"/>
      <c r="G10125" s="136"/>
      <c r="H10125" s="135"/>
      <c r="I10125" s="135"/>
      <c r="J10125" s="222"/>
      <c r="K10125" s="223"/>
      <c r="L10125" s="212"/>
      <c r="M10125" s="211"/>
      <c r="N10125" s="212"/>
    </row>
    <row r="10157" spans="1:14" s="224" customFormat="1">
      <c r="A10157" s="63"/>
      <c r="B10157" s="212"/>
      <c r="C10157" s="63"/>
      <c r="D10157" s="400"/>
      <c r="E10157" s="135"/>
      <c r="F10157" s="136"/>
      <c r="G10157" s="136"/>
      <c r="H10157" s="135"/>
      <c r="I10157" s="135"/>
      <c r="J10157" s="222"/>
      <c r="K10157" s="223"/>
      <c r="L10157" s="212"/>
      <c r="M10157" s="211"/>
      <c r="N10157" s="212"/>
    </row>
    <row r="10189" spans="1:14" s="224" customFormat="1">
      <c r="A10189" s="63"/>
      <c r="B10189" s="212"/>
      <c r="C10189" s="63"/>
      <c r="D10189" s="400"/>
      <c r="E10189" s="135"/>
      <c r="F10189" s="136"/>
      <c r="G10189" s="136"/>
      <c r="H10189" s="135"/>
      <c r="I10189" s="135"/>
      <c r="J10189" s="222"/>
      <c r="K10189" s="223"/>
      <c r="L10189" s="212"/>
      <c r="M10189" s="211"/>
      <c r="N10189" s="212"/>
    </row>
    <row r="10221" spans="1:14" s="224" customFormat="1">
      <c r="A10221" s="63"/>
      <c r="B10221" s="212"/>
      <c r="C10221" s="63"/>
      <c r="D10221" s="400"/>
      <c r="E10221" s="135"/>
      <c r="F10221" s="136"/>
      <c r="G10221" s="136"/>
      <c r="H10221" s="135"/>
      <c r="I10221" s="135"/>
      <c r="J10221" s="222"/>
      <c r="K10221" s="223"/>
      <c r="L10221" s="212"/>
      <c r="M10221" s="211"/>
      <c r="N10221" s="212"/>
    </row>
    <row r="10253" spans="1:14" s="224" customFormat="1">
      <c r="A10253" s="63"/>
      <c r="B10253" s="212"/>
      <c r="C10253" s="63"/>
      <c r="D10253" s="400"/>
      <c r="E10253" s="135"/>
      <c r="F10253" s="136"/>
      <c r="G10253" s="136"/>
      <c r="H10253" s="135"/>
      <c r="I10253" s="135"/>
      <c r="J10253" s="222"/>
      <c r="K10253" s="223"/>
      <c r="L10253" s="212"/>
      <c r="M10253" s="211"/>
      <c r="N10253" s="212"/>
    </row>
    <row r="10285" spans="1:14" s="224" customFormat="1">
      <c r="A10285" s="63"/>
      <c r="B10285" s="212"/>
      <c r="C10285" s="63"/>
      <c r="D10285" s="400"/>
      <c r="E10285" s="135"/>
      <c r="F10285" s="136"/>
      <c r="G10285" s="136"/>
      <c r="H10285" s="135"/>
      <c r="I10285" s="135"/>
      <c r="J10285" s="222"/>
      <c r="K10285" s="223"/>
      <c r="L10285" s="212"/>
      <c r="M10285" s="211"/>
      <c r="N10285" s="212"/>
    </row>
    <row r="10317" spans="1:14" s="224" customFormat="1">
      <c r="A10317" s="63"/>
      <c r="B10317" s="212"/>
      <c r="C10317" s="63"/>
      <c r="D10317" s="400"/>
      <c r="E10317" s="135"/>
      <c r="F10317" s="136"/>
      <c r="G10317" s="136"/>
      <c r="H10317" s="135"/>
      <c r="I10317" s="135"/>
      <c r="J10317" s="222"/>
      <c r="K10317" s="223"/>
      <c r="L10317" s="212"/>
      <c r="M10317" s="211"/>
      <c r="N10317" s="212"/>
    </row>
    <row r="10349" spans="1:14" s="224" customFormat="1">
      <c r="A10349" s="63"/>
      <c r="B10349" s="212"/>
      <c r="C10349" s="63"/>
      <c r="D10349" s="400"/>
      <c r="E10349" s="135"/>
      <c r="F10349" s="136"/>
      <c r="G10349" s="136"/>
      <c r="H10349" s="135"/>
      <c r="I10349" s="135"/>
      <c r="J10349" s="222"/>
      <c r="K10349" s="223"/>
      <c r="L10349" s="212"/>
      <c r="M10349" s="211"/>
      <c r="N10349" s="212"/>
    </row>
    <row r="10381" spans="1:14" s="224" customFormat="1">
      <c r="A10381" s="63"/>
      <c r="B10381" s="212"/>
      <c r="C10381" s="63"/>
      <c r="D10381" s="400"/>
      <c r="E10381" s="135"/>
      <c r="F10381" s="136"/>
      <c r="G10381" s="136"/>
      <c r="H10381" s="135"/>
      <c r="I10381" s="135"/>
      <c r="J10381" s="222"/>
      <c r="K10381" s="223"/>
      <c r="L10381" s="212"/>
      <c r="M10381" s="211"/>
      <c r="N10381" s="212"/>
    </row>
    <row r="10413" spans="1:14" s="224" customFormat="1">
      <c r="A10413" s="63"/>
      <c r="B10413" s="212"/>
      <c r="C10413" s="63"/>
      <c r="D10413" s="400"/>
      <c r="E10413" s="135"/>
      <c r="F10413" s="136"/>
      <c r="G10413" s="136"/>
      <c r="H10413" s="135"/>
      <c r="I10413" s="135"/>
      <c r="J10413" s="222"/>
      <c r="K10413" s="223"/>
      <c r="L10413" s="212"/>
      <c r="M10413" s="211"/>
      <c r="N10413" s="212"/>
    </row>
    <row r="10445" spans="1:14" s="224" customFormat="1">
      <c r="A10445" s="63"/>
      <c r="B10445" s="212"/>
      <c r="C10445" s="63"/>
      <c r="D10445" s="400"/>
      <c r="E10445" s="135"/>
      <c r="F10445" s="136"/>
      <c r="G10445" s="136"/>
      <c r="H10445" s="135"/>
      <c r="I10445" s="135"/>
      <c r="J10445" s="222"/>
      <c r="K10445" s="223"/>
      <c r="L10445" s="212"/>
      <c r="M10445" s="211"/>
      <c r="N10445" s="212"/>
    </row>
    <row r="10477" spans="1:14" s="224" customFormat="1">
      <c r="A10477" s="63"/>
      <c r="B10477" s="212"/>
      <c r="C10477" s="63"/>
      <c r="D10477" s="400"/>
      <c r="E10477" s="135"/>
      <c r="F10477" s="136"/>
      <c r="G10477" s="136"/>
      <c r="H10477" s="135"/>
      <c r="I10477" s="135"/>
      <c r="J10477" s="222"/>
      <c r="K10477" s="223"/>
      <c r="L10477" s="212"/>
      <c r="M10477" s="211"/>
      <c r="N10477" s="212"/>
    </row>
    <row r="10509" spans="1:14" s="224" customFormat="1">
      <c r="A10509" s="63"/>
      <c r="B10509" s="212"/>
      <c r="C10509" s="63"/>
      <c r="D10509" s="400"/>
      <c r="E10509" s="135"/>
      <c r="F10509" s="136"/>
      <c r="G10509" s="136"/>
      <c r="H10509" s="135"/>
      <c r="I10509" s="135"/>
      <c r="J10509" s="222"/>
      <c r="K10509" s="223"/>
      <c r="L10509" s="212"/>
      <c r="M10509" s="211"/>
      <c r="N10509" s="212"/>
    </row>
    <row r="10541" spans="1:14" s="224" customFormat="1">
      <c r="A10541" s="63"/>
      <c r="B10541" s="212"/>
      <c r="C10541" s="63"/>
      <c r="D10541" s="400"/>
      <c r="E10541" s="135"/>
      <c r="F10541" s="136"/>
      <c r="G10541" s="136"/>
      <c r="H10541" s="135"/>
      <c r="I10541" s="135"/>
      <c r="J10541" s="222"/>
      <c r="K10541" s="223"/>
      <c r="L10541" s="212"/>
      <c r="M10541" s="211"/>
      <c r="N10541" s="212"/>
    </row>
    <row r="10573" spans="1:14" s="224" customFormat="1">
      <c r="A10573" s="63"/>
      <c r="B10573" s="212"/>
      <c r="C10573" s="63"/>
      <c r="D10573" s="400"/>
      <c r="E10573" s="135"/>
      <c r="F10573" s="136"/>
      <c r="G10573" s="136"/>
      <c r="H10573" s="135"/>
      <c r="I10573" s="135"/>
      <c r="J10573" s="222"/>
      <c r="K10573" s="223"/>
      <c r="L10573" s="212"/>
      <c r="M10573" s="211"/>
      <c r="N10573" s="212"/>
    </row>
    <row r="10605" spans="1:14" s="224" customFormat="1">
      <c r="A10605" s="63"/>
      <c r="B10605" s="212"/>
      <c r="C10605" s="63"/>
      <c r="D10605" s="400"/>
      <c r="E10605" s="135"/>
      <c r="F10605" s="136"/>
      <c r="G10605" s="136"/>
      <c r="H10605" s="135"/>
      <c r="I10605" s="135"/>
      <c r="J10605" s="222"/>
      <c r="K10605" s="223"/>
      <c r="L10605" s="212"/>
      <c r="M10605" s="211"/>
      <c r="N10605" s="212"/>
    </row>
    <row r="10637" spans="1:14" s="224" customFormat="1">
      <c r="A10637" s="63"/>
      <c r="B10637" s="212"/>
      <c r="C10637" s="63"/>
      <c r="D10637" s="400"/>
      <c r="E10637" s="135"/>
      <c r="F10637" s="136"/>
      <c r="G10637" s="136"/>
      <c r="H10637" s="135"/>
      <c r="I10637" s="135"/>
      <c r="J10637" s="222"/>
      <c r="K10637" s="223"/>
      <c r="L10637" s="212"/>
      <c r="M10637" s="211"/>
      <c r="N10637" s="212"/>
    </row>
    <row r="10669" spans="1:14" s="224" customFormat="1">
      <c r="A10669" s="63"/>
      <c r="B10669" s="212"/>
      <c r="C10669" s="63"/>
      <c r="D10669" s="400"/>
      <c r="E10669" s="135"/>
      <c r="F10669" s="136"/>
      <c r="G10669" s="136"/>
      <c r="H10669" s="135"/>
      <c r="I10669" s="135"/>
      <c r="J10669" s="222"/>
      <c r="K10669" s="223"/>
      <c r="L10669" s="212"/>
      <c r="M10669" s="211"/>
      <c r="N10669" s="212"/>
    </row>
    <row r="10701" spans="1:14" s="224" customFormat="1">
      <c r="A10701" s="63"/>
      <c r="B10701" s="212"/>
      <c r="C10701" s="63"/>
      <c r="D10701" s="400"/>
      <c r="E10701" s="135"/>
      <c r="F10701" s="136"/>
      <c r="G10701" s="136"/>
      <c r="H10701" s="135"/>
      <c r="I10701" s="135"/>
      <c r="J10701" s="222"/>
      <c r="K10701" s="223"/>
      <c r="L10701" s="212"/>
      <c r="M10701" s="211"/>
      <c r="N10701" s="212"/>
    </row>
    <row r="10733" spans="1:14" s="224" customFormat="1">
      <c r="A10733" s="63"/>
      <c r="B10733" s="212"/>
      <c r="C10733" s="63"/>
      <c r="D10733" s="400"/>
      <c r="E10733" s="135"/>
      <c r="F10733" s="136"/>
      <c r="G10733" s="136"/>
      <c r="H10733" s="135"/>
      <c r="I10733" s="135"/>
      <c r="J10733" s="222"/>
      <c r="K10733" s="223"/>
      <c r="L10733" s="212"/>
      <c r="M10733" s="211"/>
      <c r="N10733" s="212"/>
    </row>
    <row r="10765" spans="1:14" s="224" customFormat="1">
      <c r="A10765" s="63"/>
      <c r="B10765" s="212"/>
      <c r="C10765" s="63"/>
      <c r="D10765" s="400"/>
      <c r="E10765" s="135"/>
      <c r="F10765" s="136"/>
      <c r="G10765" s="136"/>
      <c r="H10765" s="135"/>
      <c r="I10765" s="135"/>
      <c r="J10765" s="222"/>
      <c r="K10765" s="223"/>
      <c r="L10765" s="212"/>
      <c r="M10765" s="211"/>
      <c r="N10765" s="212"/>
    </row>
    <row r="10797" spans="1:14" s="224" customFormat="1">
      <c r="A10797" s="63"/>
      <c r="B10797" s="212"/>
      <c r="C10797" s="63"/>
      <c r="D10797" s="400"/>
      <c r="E10797" s="135"/>
      <c r="F10797" s="136"/>
      <c r="G10797" s="136"/>
      <c r="H10797" s="135"/>
      <c r="I10797" s="135"/>
      <c r="J10797" s="222"/>
      <c r="K10797" s="223"/>
      <c r="L10797" s="212"/>
      <c r="M10797" s="211"/>
      <c r="N10797" s="212"/>
    </row>
    <row r="10829" spans="1:14" s="224" customFormat="1">
      <c r="A10829" s="63"/>
      <c r="B10829" s="212"/>
      <c r="C10829" s="63"/>
      <c r="D10829" s="400"/>
      <c r="E10829" s="135"/>
      <c r="F10829" s="136"/>
      <c r="G10829" s="136"/>
      <c r="H10829" s="135"/>
      <c r="I10829" s="135"/>
      <c r="J10829" s="222"/>
      <c r="K10829" s="223"/>
      <c r="L10829" s="212"/>
      <c r="M10829" s="211"/>
      <c r="N10829" s="212"/>
    </row>
    <row r="10861" spans="1:14" s="224" customFormat="1">
      <c r="A10861" s="63"/>
      <c r="B10861" s="212"/>
      <c r="C10861" s="63"/>
      <c r="D10861" s="400"/>
      <c r="E10861" s="135"/>
      <c r="F10861" s="136"/>
      <c r="G10861" s="136"/>
      <c r="H10861" s="135"/>
      <c r="I10861" s="135"/>
      <c r="J10861" s="222"/>
      <c r="K10861" s="223"/>
      <c r="L10861" s="212"/>
      <c r="M10861" s="211"/>
      <c r="N10861" s="212"/>
    </row>
    <row r="10893" spans="1:14" s="224" customFormat="1">
      <c r="A10893" s="63"/>
      <c r="B10893" s="212"/>
      <c r="C10893" s="63"/>
      <c r="D10893" s="400"/>
      <c r="E10893" s="135"/>
      <c r="F10893" s="136"/>
      <c r="G10893" s="136"/>
      <c r="H10893" s="135"/>
      <c r="I10893" s="135"/>
      <c r="J10893" s="222"/>
      <c r="K10893" s="223"/>
      <c r="L10893" s="212"/>
      <c r="M10893" s="211"/>
      <c r="N10893" s="212"/>
    </row>
    <row r="10925" spans="1:14" s="224" customFormat="1">
      <c r="A10925" s="63"/>
      <c r="B10925" s="212"/>
      <c r="C10925" s="63"/>
      <c r="D10925" s="400"/>
      <c r="E10925" s="135"/>
      <c r="F10925" s="136"/>
      <c r="G10925" s="136"/>
      <c r="H10925" s="135"/>
      <c r="I10925" s="135"/>
      <c r="J10925" s="222"/>
      <c r="K10925" s="223"/>
      <c r="L10925" s="212"/>
      <c r="M10925" s="211"/>
      <c r="N10925" s="212"/>
    </row>
    <row r="10957" spans="1:14" s="224" customFormat="1">
      <c r="A10957" s="63"/>
      <c r="B10957" s="212"/>
      <c r="C10957" s="63"/>
      <c r="D10957" s="400"/>
      <c r="E10957" s="135"/>
      <c r="F10957" s="136"/>
      <c r="G10957" s="136"/>
      <c r="H10957" s="135"/>
      <c r="I10957" s="135"/>
      <c r="J10957" s="222"/>
      <c r="K10957" s="223"/>
      <c r="L10957" s="212"/>
      <c r="M10957" s="211"/>
      <c r="N10957" s="212"/>
    </row>
    <row r="10989" spans="1:14" s="224" customFormat="1">
      <c r="A10989" s="63"/>
      <c r="B10989" s="212"/>
      <c r="C10989" s="63"/>
      <c r="D10989" s="400"/>
      <c r="E10989" s="135"/>
      <c r="F10989" s="136"/>
      <c r="G10989" s="136"/>
      <c r="H10989" s="135"/>
      <c r="I10989" s="135"/>
      <c r="J10989" s="222"/>
      <c r="K10989" s="223"/>
      <c r="L10989" s="212"/>
      <c r="M10989" s="211"/>
      <c r="N10989" s="212"/>
    </row>
    <row r="11021" spans="1:14" s="224" customFormat="1">
      <c r="A11021" s="63"/>
      <c r="B11021" s="212"/>
      <c r="C11021" s="63"/>
      <c r="D11021" s="400"/>
      <c r="E11021" s="135"/>
      <c r="F11021" s="136"/>
      <c r="G11021" s="136"/>
      <c r="H11021" s="135"/>
      <c r="I11021" s="135"/>
      <c r="J11021" s="222"/>
      <c r="K11021" s="223"/>
      <c r="L11021" s="212"/>
      <c r="M11021" s="211"/>
      <c r="N11021" s="212"/>
    </row>
    <row r="11053" spans="1:14" s="224" customFormat="1">
      <c r="A11053" s="63"/>
      <c r="B11053" s="212"/>
      <c r="C11053" s="63"/>
      <c r="D11053" s="400"/>
      <c r="E11053" s="135"/>
      <c r="F11053" s="136"/>
      <c r="G11053" s="136"/>
      <c r="H11053" s="135"/>
      <c r="I11053" s="135"/>
      <c r="J11053" s="222"/>
      <c r="K11053" s="223"/>
      <c r="L11053" s="212"/>
      <c r="M11053" s="211"/>
      <c r="N11053" s="212"/>
    </row>
    <row r="11085" spans="1:14" s="224" customFormat="1">
      <c r="A11085" s="63"/>
      <c r="B11085" s="212"/>
      <c r="C11085" s="63"/>
      <c r="D11085" s="400"/>
      <c r="E11085" s="135"/>
      <c r="F11085" s="136"/>
      <c r="G11085" s="136"/>
      <c r="H11085" s="135"/>
      <c r="I11085" s="135"/>
      <c r="J11085" s="222"/>
      <c r="K11085" s="223"/>
      <c r="L11085" s="212"/>
      <c r="M11085" s="211"/>
      <c r="N11085" s="212"/>
    </row>
    <row r="11117" spans="1:14" s="224" customFormat="1">
      <c r="A11117" s="63"/>
      <c r="B11117" s="212"/>
      <c r="C11117" s="63"/>
      <c r="D11117" s="400"/>
      <c r="E11117" s="135"/>
      <c r="F11117" s="136"/>
      <c r="G11117" s="136"/>
      <c r="H11117" s="135"/>
      <c r="I11117" s="135"/>
      <c r="J11117" s="222"/>
      <c r="K11117" s="223"/>
      <c r="L11117" s="212"/>
      <c r="M11117" s="211"/>
      <c r="N11117" s="212"/>
    </row>
    <row r="11149" spans="1:14" s="224" customFormat="1">
      <c r="A11149" s="63"/>
      <c r="B11149" s="212"/>
      <c r="C11149" s="63"/>
      <c r="D11149" s="400"/>
      <c r="E11149" s="135"/>
      <c r="F11149" s="136"/>
      <c r="G11149" s="136"/>
      <c r="H11149" s="135"/>
      <c r="I11149" s="135"/>
      <c r="J11149" s="222"/>
      <c r="K11149" s="223"/>
      <c r="L11149" s="212"/>
      <c r="M11149" s="211"/>
      <c r="N11149" s="212"/>
    </row>
    <row r="11181" spans="1:14" s="224" customFormat="1">
      <c r="A11181" s="63"/>
      <c r="B11181" s="212"/>
      <c r="C11181" s="63"/>
      <c r="D11181" s="400"/>
      <c r="E11181" s="135"/>
      <c r="F11181" s="136"/>
      <c r="G11181" s="136"/>
      <c r="H11181" s="135"/>
      <c r="I11181" s="135"/>
      <c r="J11181" s="222"/>
      <c r="K11181" s="223"/>
      <c r="L11181" s="212"/>
      <c r="M11181" s="211"/>
      <c r="N11181" s="212"/>
    </row>
    <row r="11213" spans="1:14" s="224" customFormat="1">
      <c r="A11213" s="63"/>
      <c r="B11213" s="212"/>
      <c r="C11213" s="63"/>
      <c r="D11213" s="400"/>
      <c r="E11213" s="135"/>
      <c r="F11213" s="136"/>
      <c r="G11213" s="136"/>
      <c r="H11213" s="135"/>
      <c r="I11213" s="135"/>
      <c r="J11213" s="222"/>
      <c r="K11213" s="223"/>
      <c r="L11213" s="212"/>
      <c r="M11213" s="211"/>
      <c r="N11213" s="212"/>
    </row>
    <row r="11245" spans="1:14" s="224" customFormat="1">
      <c r="A11245" s="63"/>
      <c r="B11245" s="212"/>
      <c r="C11245" s="63"/>
      <c r="D11245" s="400"/>
      <c r="E11245" s="135"/>
      <c r="F11245" s="136"/>
      <c r="G11245" s="136"/>
      <c r="H11245" s="135"/>
      <c r="I11245" s="135"/>
      <c r="J11245" s="222"/>
      <c r="K11245" s="223"/>
      <c r="L11245" s="212"/>
      <c r="M11245" s="211"/>
      <c r="N11245" s="212"/>
    </row>
    <row r="11277" spans="1:14" s="224" customFormat="1">
      <c r="A11277" s="63"/>
      <c r="B11277" s="212"/>
      <c r="C11277" s="63"/>
      <c r="D11277" s="400"/>
      <c r="E11277" s="135"/>
      <c r="F11277" s="136"/>
      <c r="G11277" s="136"/>
      <c r="H11277" s="135"/>
      <c r="I11277" s="135"/>
      <c r="J11277" s="222"/>
      <c r="K11277" s="223"/>
      <c r="L11277" s="212"/>
      <c r="M11277" s="211"/>
      <c r="N11277" s="212"/>
    </row>
    <row r="11309" spans="1:14" s="224" customFormat="1">
      <c r="A11309" s="63"/>
      <c r="B11309" s="212"/>
      <c r="C11309" s="63"/>
      <c r="D11309" s="400"/>
      <c r="E11309" s="135"/>
      <c r="F11309" s="136"/>
      <c r="G11309" s="136"/>
      <c r="H11309" s="135"/>
      <c r="I11309" s="135"/>
      <c r="J11309" s="222"/>
      <c r="K11309" s="223"/>
      <c r="L11309" s="212"/>
      <c r="M11309" s="211"/>
      <c r="N11309" s="212"/>
    </row>
    <row r="11341" spans="1:14" s="224" customFormat="1">
      <c r="A11341" s="63"/>
      <c r="B11341" s="212"/>
      <c r="C11341" s="63"/>
      <c r="D11341" s="400"/>
      <c r="E11341" s="135"/>
      <c r="F11341" s="136"/>
      <c r="G11341" s="136"/>
      <c r="H11341" s="135"/>
      <c r="I11341" s="135"/>
      <c r="J11341" s="222"/>
      <c r="K11341" s="223"/>
      <c r="L11341" s="212"/>
      <c r="M11341" s="211"/>
      <c r="N11341" s="212"/>
    </row>
    <row r="11373" spans="1:14" s="224" customFormat="1">
      <c r="A11373" s="63"/>
      <c r="B11373" s="212"/>
      <c r="C11373" s="63"/>
      <c r="D11373" s="400"/>
      <c r="E11373" s="135"/>
      <c r="F11373" s="136"/>
      <c r="G11373" s="136"/>
      <c r="H11373" s="135"/>
      <c r="I11373" s="135"/>
      <c r="J11373" s="222"/>
      <c r="K11373" s="223"/>
      <c r="L11373" s="212"/>
      <c r="M11373" s="211"/>
      <c r="N11373" s="212"/>
    </row>
    <row r="11405" spans="1:14" s="224" customFormat="1">
      <c r="A11405" s="63"/>
      <c r="B11405" s="212"/>
      <c r="C11405" s="63"/>
      <c r="D11405" s="400"/>
      <c r="E11405" s="135"/>
      <c r="F11405" s="136"/>
      <c r="G11405" s="136"/>
      <c r="H11405" s="135"/>
      <c r="I11405" s="135"/>
      <c r="J11405" s="222"/>
      <c r="K11405" s="223"/>
      <c r="L11405" s="212"/>
      <c r="M11405" s="211"/>
      <c r="N11405" s="212"/>
    </row>
    <row r="11437" spans="1:14" s="224" customFormat="1">
      <c r="A11437" s="63"/>
      <c r="B11437" s="212"/>
      <c r="C11437" s="63"/>
      <c r="D11437" s="400"/>
      <c r="E11437" s="135"/>
      <c r="F11437" s="136"/>
      <c r="G11437" s="136"/>
      <c r="H11437" s="135"/>
      <c r="I11437" s="135"/>
      <c r="J11437" s="222"/>
      <c r="K11437" s="223"/>
      <c r="L11437" s="212"/>
      <c r="M11437" s="211"/>
      <c r="N11437" s="212"/>
    </row>
    <row r="11469" spans="1:14" s="224" customFormat="1">
      <c r="A11469" s="63"/>
      <c r="B11469" s="212"/>
      <c r="C11469" s="63"/>
      <c r="D11469" s="400"/>
      <c r="E11469" s="135"/>
      <c r="F11469" s="136"/>
      <c r="G11469" s="136"/>
      <c r="H11469" s="135"/>
      <c r="I11469" s="135"/>
      <c r="J11469" s="222"/>
      <c r="K11469" s="223"/>
      <c r="L11469" s="212"/>
      <c r="M11469" s="211"/>
      <c r="N11469" s="212"/>
    </row>
    <row r="11501" spans="1:14" s="224" customFormat="1">
      <c r="A11501" s="63"/>
      <c r="B11501" s="212"/>
      <c r="C11501" s="63"/>
      <c r="D11501" s="400"/>
      <c r="E11501" s="135"/>
      <c r="F11501" s="136"/>
      <c r="G11501" s="136"/>
      <c r="H11501" s="135"/>
      <c r="I11501" s="135"/>
      <c r="J11501" s="222"/>
      <c r="K11501" s="223"/>
      <c r="L11501" s="212"/>
      <c r="M11501" s="211"/>
      <c r="N11501" s="212"/>
    </row>
    <row r="11533" spans="1:14" s="224" customFormat="1">
      <c r="A11533" s="63"/>
      <c r="B11533" s="212"/>
      <c r="C11533" s="63"/>
      <c r="D11533" s="400"/>
      <c r="E11533" s="135"/>
      <c r="F11533" s="136"/>
      <c r="G11533" s="136"/>
      <c r="H11533" s="135"/>
      <c r="I11533" s="135"/>
      <c r="J11533" s="222"/>
      <c r="K11533" s="223"/>
      <c r="L11533" s="212"/>
      <c r="M11533" s="211"/>
      <c r="N11533" s="212"/>
    </row>
    <row r="11565" spans="1:14" s="224" customFormat="1">
      <c r="A11565" s="63"/>
      <c r="B11565" s="212"/>
      <c r="C11565" s="63"/>
      <c r="D11565" s="400"/>
      <c r="E11565" s="135"/>
      <c r="F11565" s="136"/>
      <c r="G11565" s="136"/>
      <c r="H11565" s="135"/>
      <c r="I11565" s="135"/>
      <c r="J11565" s="222"/>
      <c r="K11565" s="223"/>
      <c r="L11565" s="212"/>
      <c r="M11565" s="211"/>
      <c r="N11565" s="212"/>
    </row>
    <row r="11597" spans="1:14" s="224" customFormat="1">
      <c r="A11597" s="63"/>
      <c r="B11597" s="212"/>
      <c r="C11597" s="63"/>
      <c r="D11597" s="400"/>
      <c r="E11597" s="135"/>
      <c r="F11597" s="136"/>
      <c r="G11597" s="136"/>
      <c r="H11597" s="135"/>
      <c r="I11597" s="135"/>
      <c r="J11597" s="222"/>
      <c r="K11597" s="223"/>
      <c r="L11597" s="212"/>
      <c r="M11597" s="211"/>
      <c r="N11597" s="212"/>
    </row>
    <row r="11629" spans="1:14" s="224" customFormat="1">
      <c r="A11629" s="63"/>
      <c r="B11629" s="212"/>
      <c r="C11629" s="63"/>
      <c r="D11629" s="400"/>
      <c r="E11629" s="135"/>
      <c r="F11629" s="136"/>
      <c r="G11629" s="136"/>
      <c r="H11629" s="135"/>
      <c r="I11629" s="135"/>
      <c r="J11629" s="222"/>
      <c r="K11629" s="223"/>
      <c r="L11629" s="212"/>
      <c r="M11629" s="211"/>
      <c r="N11629" s="212"/>
    </row>
    <row r="11661" spans="1:14" s="224" customFormat="1">
      <c r="A11661" s="63"/>
      <c r="B11661" s="212"/>
      <c r="C11661" s="63"/>
      <c r="D11661" s="400"/>
      <c r="E11661" s="135"/>
      <c r="F11661" s="136"/>
      <c r="G11661" s="136"/>
      <c r="H11661" s="135"/>
      <c r="I11661" s="135"/>
      <c r="J11661" s="222"/>
      <c r="K11661" s="223"/>
      <c r="L11661" s="212"/>
      <c r="M11661" s="211"/>
      <c r="N11661" s="212"/>
    </row>
    <row r="11693" spans="1:14" s="224" customFormat="1">
      <c r="A11693" s="63"/>
      <c r="B11693" s="212"/>
      <c r="C11693" s="63"/>
      <c r="D11693" s="400"/>
      <c r="E11693" s="135"/>
      <c r="F11693" s="136"/>
      <c r="G11693" s="136"/>
      <c r="H11693" s="135"/>
      <c r="I11693" s="135"/>
      <c r="J11693" s="222"/>
      <c r="K11693" s="223"/>
      <c r="L11693" s="212"/>
      <c r="M11693" s="211"/>
      <c r="N11693" s="212"/>
    </row>
    <row r="11725" spans="1:14" s="224" customFormat="1">
      <c r="A11725" s="63"/>
      <c r="B11725" s="212"/>
      <c r="C11725" s="63"/>
      <c r="D11725" s="400"/>
      <c r="E11725" s="135"/>
      <c r="F11725" s="136"/>
      <c r="G11725" s="136"/>
      <c r="H11725" s="135"/>
      <c r="I11725" s="135"/>
      <c r="J11725" s="222"/>
      <c r="K11725" s="223"/>
      <c r="L11725" s="212"/>
      <c r="M11725" s="211"/>
      <c r="N11725" s="212"/>
    </row>
    <row r="11757" spans="1:14" s="224" customFormat="1">
      <c r="A11757" s="63"/>
      <c r="B11757" s="212"/>
      <c r="C11757" s="63"/>
      <c r="D11757" s="400"/>
      <c r="E11757" s="135"/>
      <c r="F11757" s="136"/>
      <c r="G11757" s="136"/>
      <c r="H11757" s="135"/>
      <c r="I11757" s="135"/>
      <c r="J11757" s="222"/>
      <c r="K11757" s="223"/>
      <c r="L11757" s="212"/>
      <c r="M11757" s="211"/>
      <c r="N11757" s="212"/>
    </row>
    <row r="11789" spans="1:14" s="224" customFormat="1">
      <c r="A11789" s="63"/>
      <c r="B11789" s="212"/>
      <c r="C11789" s="63"/>
      <c r="D11789" s="400"/>
      <c r="E11789" s="135"/>
      <c r="F11789" s="136"/>
      <c r="G11789" s="136"/>
      <c r="H11789" s="135"/>
      <c r="I11789" s="135"/>
      <c r="J11789" s="222"/>
      <c r="K11789" s="223"/>
      <c r="L11789" s="212"/>
      <c r="M11789" s="211"/>
      <c r="N11789" s="212"/>
    </row>
    <row r="11821" spans="1:14" s="224" customFormat="1">
      <c r="A11821" s="63"/>
      <c r="B11821" s="212"/>
      <c r="C11821" s="63"/>
      <c r="D11821" s="400"/>
      <c r="E11821" s="135"/>
      <c r="F11821" s="136"/>
      <c r="G11821" s="136"/>
      <c r="H11821" s="135"/>
      <c r="I11821" s="135"/>
      <c r="J11821" s="222"/>
      <c r="K11821" s="223"/>
      <c r="L11821" s="212"/>
      <c r="M11821" s="211"/>
      <c r="N11821" s="212"/>
    </row>
    <row r="11853" spans="1:14" s="224" customFormat="1">
      <c r="A11853" s="63"/>
      <c r="B11853" s="212"/>
      <c r="C11853" s="63"/>
      <c r="D11853" s="400"/>
      <c r="E11853" s="135"/>
      <c r="F11853" s="136"/>
      <c r="G11853" s="136"/>
      <c r="H11853" s="135"/>
      <c r="I11853" s="135"/>
      <c r="J11853" s="222"/>
      <c r="K11853" s="223"/>
      <c r="L11853" s="212"/>
      <c r="M11853" s="211"/>
      <c r="N11853" s="212"/>
    </row>
    <row r="11885" spans="1:14" s="224" customFormat="1">
      <c r="A11885" s="63"/>
      <c r="B11885" s="212"/>
      <c r="C11885" s="63"/>
      <c r="D11885" s="400"/>
      <c r="E11885" s="135"/>
      <c r="F11885" s="136"/>
      <c r="G11885" s="136"/>
      <c r="H11885" s="135"/>
      <c r="I11885" s="135"/>
      <c r="J11885" s="222"/>
      <c r="K11885" s="223"/>
      <c r="L11885" s="212"/>
      <c r="M11885" s="211"/>
      <c r="N11885" s="212"/>
    </row>
    <row r="11917" spans="1:14" s="224" customFormat="1">
      <c r="A11917" s="63"/>
      <c r="B11917" s="212"/>
      <c r="C11917" s="63"/>
      <c r="D11917" s="400"/>
      <c r="E11917" s="135"/>
      <c r="F11917" s="136"/>
      <c r="G11917" s="136"/>
      <c r="H11917" s="135"/>
      <c r="I11917" s="135"/>
      <c r="J11917" s="222"/>
      <c r="K11917" s="223"/>
      <c r="L11917" s="212"/>
      <c r="M11917" s="211"/>
      <c r="N11917" s="212"/>
    </row>
    <row r="11949" spans="1:14" s="224" customFormat="1">
      <c r="A11949" s="63"/>
      <c r="B11949" s="212"/>
      <c r="C11949" s="63"/>
      <c r="D11949" s="400"/>
      <c r="E11949" s="135"/>
      <c r="F11949" s="136"/>
      <c r="G11949" s="136"/>
      <c r="H11949" s="135"/>
      <c r="I11949" s="135"/>
      <c r="J11949" s="222"/>
      <c r="K11949" s="223"/>
      <c r="L11949" s="212"/>
      <c r="M11949" s="211"/>
      <c r="N11949" s="212"/>
    </row>
    <row r="11981" spans="1:14" s="224" customFormat="1">
      <c r="A11981" s="63"/>
      <c r="B11981" s="212"/>
      <c r="C11981" s="63"/>
      <c r="D11981" s="400"/>
      <c r="E11981" s="135"/>
      <c r="F11981" s="136"/>
      <c r="G11981" s="136"/>
      <c r="H11981" s="135"/>
      <c r="I11981" s="135"/>
      <c r="J11981" s="222"/>
      <c r="K11981" s="223"/>
      <c r="L11981" s="212"/>
      <c r="M11981" s="211"/>
      <c r="N11981" s="212"/>
    </row>
    <row r="12013" spans="1:14" s="224" customFormat="1">
      <c r="A12013" s="63"/>
      <c r="B12013" s="212"/>
      <c r="C12013" s="63"/>
      <c r="D12013" s="400"/>
      <c r="E12013" s="135"/>
      <c r="F12013" s="136"/>
      <c r="G12013" s="136"/>
      <c r="H12013" s="135"/>
      <c r="I12013" s="135"/>
      <c r="J12013" s="222"/>
      <c r="K12013" s="223"/>
      <c r="L12013" s="212"/>
      <c r="M12013" s="211"/>
      <c r="N12013" s="212"/>
    </row>
    <row r="12045" spans="1:14" s="224" customFormat="1">
      <c r="A12045" s="63"/>
      <c r="B12045" s="212"/>
      <c r="C12045" s="63"/>
      <c r="D12045" s="400"/>
      <c r="E12045" s="135"/>
      <c r="F12045" s="136"/>
      <c r="G12045" s="136"/>
      <c r="H12045" s="135"/>
      <c r="I12045" s="135"/>
      <c r="J12045" s="222"/>
      <c r="K12045" s="223"/>
      <c r="L12045" s="212"/>
      <c r="M12045" s="211"/>
      <c r="N12045" s="212"/>
    </row>
    <row r="12077" spans="1:14" s="224" customFormat="1">
      <c r="A12077" s="63"/>
      <c r="B12077" s="212"/>
      <c r="C12077" s="63"/>
      <c r="D12077" s="400"/>
      <c r="E12077" s="135"/>
      <c r="F12077" s="136"/>
      <c r="G12077" s="136"/>
      <c r="H12077" s="135"/>
      <c r="I12077" s="135"/>
      <c r="J12077" s="222"/>
      <c r="K12077" s="223"/>
      <c r="L12077" s="212"/>
      <c r="M12077" s="211"/>
      <c r="N12077" s="212"/>
    </row>
    <row r="12109" spans="1:14" s="224" customFormat="1">
      <c r="A12109" s="63"/>
      <c r="B12109" s="212"/>
      <c r="C12109" s="63"/>
      <c r="D12109" s="400"/>
      <c r="E12109" s="135"/>
      <c r="F12109" s="136"/>
      <c r="G12109" s="136"/>
      <c r="H12109" s="135"/>
      <c r="I12109" s="135"/>
      <c r="J12109" s="222"/>
      <c r="K12109" s="223"/>
      <c r="L12109" s="212"/>
      <c r="M12109" s="211"/>
      <c r="N12109" s="212"/>
    </row>
    <row r="12141" spans="1:14" s="224" customFormat="1">
      <c r="A12141" s="63"/>
      <c r="B12141" s="212"/>
      <c r="C12141" s="63"/>
      <c r="D12141" s="400"/>
      <c r="E12141" s="135"/>
      <c r="F12141" s="136"/>
      <c r="G12141" s="136"/>
      <c r="H12141" s="135"/>
      <c r="I12141" s="135"/>
      <c r="J12141" s="222"/>
      <c r="K12141" s="223"/>
      <c r="L12141" s="212"/>
      <c r="M12141" s="211"/>
      <c r="N12141" s="212"/>
    </row>
    <row r="12173" spans="1:14" s="224" customFormat="1">
      <c r="A12173" s="63"/>
      <c r="B12173" s="212"/>
      <c r="C12173" s="63"/>
      <c r="D12173" s="400"/>
      <c r="E12173" s="135"/>
      <c r="F12173" s="136"/>
      <c r="G12173" s="136"/>
      <c r="H12173" s="135"/>
      <c r="I12173" s="135"/>
      <c r="J12173" s="222"/>
      <c r="K12173" s="223"/>
      <c r="L12173" s="212"/>
      <c r="M12173" s="211"/>
      <c r="N12173" s="212"/>
    </row>
    <row r="12205" spans="1:14" s="224" customFormat="1">
      <c r="A12205" s="63"/>
      <c r="B12205" s="212"/>
      <c r="C12205" s="63"/>
      <c r="D12205" s="400"/>
      <c r="E12205" s="135"/>
      <c r="F12205" s="136"/>
      <c r="G12205" s="136"/>
      <c r="H12205" s="135"/>
      <c r="I12205" s="135"/>
      <c r="J12205" s="222"/>
      <c r="K12205" s="223"/>
      <c r="L12205" s="212"/>
      <c r="M12205" s="211"/>
      <c r="N12205" s="212"/>
    </row>
    <row r="12237" spans="1:14" s="224" customFormat="1">
      <c r="A12237" s="63"/>
      <c r="B12237" s="212"/>
      <c r="C12237" s="63"/>
      <c r="D12237" s="400"/>
      <c r="E12237" s="135"/>
      <c r="F12237" s="136"/>
      <c r="G12237" s="136"/>
      <c r="H12237" s="135"/>
      <c r="I12237" s="135"/>
      <c r="J12237" s="222"/>
      <c r="K12237" s="223"/>
      <c r="L12237" s="212"/>
      <c r="M12237" s="211"/>
      <c r="N12237" s="212"/>
    </row>
    <row r="12269" spans="1:14" s="224" customFormat="1">
      <c r="A12269" s="63"/>
      <c r="B12269" s="212"/>
      <c r="C12269" s="63"/>
      <c r="D12269" s="400"/>
      <c r="E12269" s="135"/>
      <c r="F12269" s="136"/>
      <c r="G12269" s="136"/>
      <c r="H12269" s="135"/>
      <c r="I12269" s="135"/>
      <c r="J12269" s="222"/>
      <c r="K12269" s="223"/>
      <c r="L12269" s="212"/>
      <c r="M12269" s="211"/>
      <c r="N12269" s="212"/>
    </row>
    <row r="12301" spans="1:14" s="224" customFormat="1">
      <c r="A12301" s="63"/>
      <c r="B12301" s="212"/>
      <c r="C12301" s="63"/>
      <c r="D12301" s="400"/>
      <c r="E12301" s="135"/>
      <c r="F12301" s="136"/>
      <c r="G12301" s="136"/>
      <c r="H12301" s="135"/>
      <c r="I12301" s="135"/>
      <c r="J12301" s="222"/>
      <c r="K12301" s="223"/>
      <c r="L12301" s="212"/>
      <c r="M12301" s="211"/>
      <c r="N12301" s="212"/>
    </row>
    <row r="12333" spans="1:14" s="224" customFormat="1">
      <c r="A12333" s="63"/>
      <c r="B12333" s="212"/>
      <c r="C12333" s="63"/>
      <c r="D12333" s="400"/>
      <c r="E12333" s="135"/>
      <c r="F12333" s="136"/>
      <c r="G12333" s="136"/>
      <c r="H12333" s="135"/>
      <c r="I12333" s="135"/>
      <c r="J12333" s="222"/>
      <c r="K12333" s="223"/>
      <c r="L12333" s="212"/>
      <c r="M12333" s="211"/>
      <c r="N12333" s="212"/>
    </row>
    <row r="12365" spans="1:14" s="224" customFormat="1">
      <c r="A12365" s="63"/>
      <c r="B12365" s="212"/>
      <c r="C12365" s="63"/>
      <c r="D12365" s="400"/>
      <c r="E12365" s="135"/>
      <c r="F12365" s="136"/>
      <c r="G12365" s="136"/>
      <c r="H12365" s="135"/>
      <c r="I12365" s="135"/>
      <c r="J12365" s="222"/>
      <c r="K12365" s="223"/>
      <c r="L12365" s="212"/>
      <c r="M12365" s="211"/>
      <c r="N12365" s="212"/>
    </row>
    <row r="12397" spans="1:14" s="224" customFormat="1">
      <c r="A12397" s="63"/>
      <c r="B12397" s="212"/>
      <c r="C12397" s="63"/>
      <c r="D12397" s="400"/>
      <c r="E12397" s="135"/>
      <c r="F12397" s="136"/>
      <c r="G12397" s="136"/>
      <c r="H12397" s="135"/>
      <c r="I12397" s="135"/>
      <c r="J12397" s="222"/>
      <c r="K12397" s="223"/>
      <c r="L12397" s="212"/>
      <c r="M12397" s="211"/>
      <c r="N12397" s="212"/>
    </row>
    <row r="12429" spans="1:14" s="224" customFormat="1">
      <c r="A12429" s="63"/>
      <c r="B12429" s="212"/>
      <c r="C12429" s="63"/>
      <c r="D12429" s="400"/>
      <c r="E12429" s="135"/>
      <c r="F12429" s="136"/>
      <c r="G12429" s="136"/>
      <c r="H12429" s="135"/>
      <c r="I12429" s="135"/>
      <c r="J12429" s="222"/>
      <c r="K12429" s="223"/>
      <c r="L12429" s="212"/>
      <c r="M12429" s="211"/>
      <c r="N12429" s="212"/>
    </row>
    <row r="12461" spans="1:14" s="224" customFormat="1">
      <c r="A12461" s="63"/>
      <c r="B12461" s="212"/>
      <c r="C12461" s="63"/>
      <c r="D12461" s="400"/>
      <c r="E12461" s="135"/>
      <c r="F12461" s="136"/>
      <c r="G12461" s="136"/>
      <c r="H12461" s="135"/>
      <c r="I12461" s="135"/>
      <c r="J12461" s="222"/>
      <c r="K12461" s="223"/>
      <c r="L12461" s="212"/>
      <c r="M12461" s="211"/>
      <c r="N12461" s="212"/>
    </row>
    <row r="12493" spans="1:14" s="224" customFormat="1">
      <c r="A12493" s="63"/>
      <c r="B12493" s="212"/>
      <c r="C12493" s="63"/>
      <c r="D12493" s="400"/>
      <c r="E12493" s="135"/>
      <c r="F12493" s="136"/>
      <c r="G12493" s="136"/>
      <c r="H12493" s="135"/>
      <c r="I12493" s="135"/>
      <c r="J12493" s="222"/>
      <c r="K12493" s="223"/>
      <c r="L12493" s="212"/>
      <c r="M12493" s="211"/>
      <c r="N12493" s="212"/>
    </row>
    <row r="12525" spans="1:14" s="224" customFormat="1">
      <c r="A12525" s="63"/>
      <c r="B12525" s="212"/>
      <c r="C12525" s="63"/>
      <c r="D12525" s="400"/>
      <c r="E12525" s="135"/>
      <c r="F12525" s="136"/>
      <c r="G12525" s="136"/>
      <c r="H12525" s="135"/>
      <c r="I12525" s="135"/>
      <c r="J12525" s="222"/>
      <c r="K12525" s="223"/>
      <c r="L12525" s="212"/>
      <c r="M12525" s="211"/>
      <c r="N12525" s="212"/>
    </row>
    <row r="12557" spans="1:14" s="224" customFormat="1">
      <c r="A12557" s="63"/>
      <c r="B12557" s="212"/>
      <c r="C12557" s="63"/>
      <c r="D12557" s="400"/>
      <c r="E12557" s="135"/>
      <c r="F12557" s="136"/>
      <c r="G12557" s="136"/>
      <c r="H12557" s="135"/>
      <c r="I12557" s="135"/>
      <c r="J12557" s="222"/>
      <c r="K12557" s="223"/>
      <c r="L12557" s="212"/>
      <c r="M12557" s="211"/>
      <c r="N12557" s="212"/>
    </row>
    <row r="12589" spans="1:14" s="224" customFormat="1">
      <c r="A12589" s="63"/>
      <c r="B12589" s="212"/>
      <c r="C12589" s="63"/>
      <c r="D12589" s="400"/>
      <c r="E12589" s="135"/>
      <c r="F12589" s="136"/>
      <c r="G12589" s="136"/>
      <c r="H12589" s="135"/>
      <c r="I12589" s="135"/>
      <c r="J12589" s="222"/>
      <c r="K12589" s="223"/>
      <c r="L12589" s="212"/>
      <c r="M12589" s="211"/>
      <c r="N12589" s="212"/>
    </row>
    <row r="12621" spans="1:14" s="224" customFormat="1">
      <c r="A12621" s="63"/>
      <c r="B12621" s="212"/>
      <c r="C12621" s="63"/>
      <c r="D12621" s="400"/>
      <c r="E12621" s="135"/>
      <c r="F12621" s="136"/>
      <c r="G12621" s="136"/>
      <c r="H12621" s="135"/>
      <c r="I12621" s="135"/>
      <c r="J12621" s="222"/>
      <c r="K12621" s="223"/>
      <c r="L12621" s="212"/>
      <c r="M12621" s="211"/>
      <c r="N12621" s="212"/>
    </row>
    <row r="12653" spans="1:14" s="224" customFormat="1">
      <c r="A12653" s="63"/>
      <c r="B12653" s="212"/>
      <c r="C12653" s="63"/>
      <c r="D12653" s="400"/>
      <c r="E12653" s="135"/>
      <c r="F12653" s="136"/>
      <c r="G12653" s="136"/>
      <c r="H12653" s="135"/>
      <c r="I12653" s="135"/>
      <c r="J12653" s="222"/>
      <c r="K12653" s="223"/>
      <c r="L12653" s="212"/>
      <c r="M12653" s="211"/>
      <c r="N12653" s="212"/>
    </row>
    <row r="12685" spans="1:14" s="224" customFormat="1">
      <c r="A12685" s="63"/>
      <c r="B12685" s="212"/>
      <c r="C12685" s="63"/>
      <c r="D12685" s="400"/>
      <c r="E12685" s="135"/>
      <c r="F12685" s="136"/>
      <c r="G12685" s="136"/>
      <c r="H12685" s="135"/>
      <c r="I12685" s="135"/>
      <c r="J12685" s="222"/>
      <c r="K12685" s="223"/>
      <c r="L12685" s="212"/>
      <c r="M12685" s="211"/>
      <c r="N12685" s="212"/>
    </row>
    <row r="12717" spans="1:14" s="224" customFormat="1">
      <c r="A12717" s="63"/>
      <c r="B12717" s="212"/>
      <c r="C12717" s="63"/>
      <c r="D12717" s="400"/>
      <c r="E12717" s="135"/>
      <c r="F12717" s="136"/>
      <c r="G12717" s="136"/>
      <c r="H12717" s="135"/>
      <c r="I12717" s="135"/>
      <c r="J12717" s="222"/>
      <c r="K12717" s="223"/>
      <c r="L12717" s="212"/>
      <c r="M12717" s="211"/>
      <c r="N12717" s="212"/>
    </row>
    <row r="12749" spans="1:14" s="224" customFormat="1">
      <c r="A12749" s="63"/>
      <c r="B12749" s="212"/>
      <c r="C12749" s="63"/>
      <c r="D12749" s="400"/>
      <c r="E12749" s="135"/>
      <c r="F12749" s="136"/>
      <c r="G12749" s="136"/>
      <c r="H12749" s="135"/>
      <c r="I12749" s="135"/>
      <c r="J12749" s="222"/>
      <c r="K12749" s="223"/>
      <c r="L12749" s="212"/>
      <c r="M12749" s="211"/>
      <c r="N12749" s="212"/>
    </row>
    <row r="12781" spans="1:14" s="224" customFormat="1">
      <c r="A12781" s="63"/>
      <c r="B12781" s="212"/>
      <c r="C12781" s="63"/>
      <c r="D12781" s="400"/>
      <c r="E12781" s="135"/>
      <c r="F12781" s="136"/>
      <c r="G12781" s="136"/>
      <c r="H12781" s="135"/>
      <c r="I12781" s="135"/>
      <c r="J12781" s="222"/>
      <c r="K12781" s="223"/>
      <c r="L12781" s="212"/>
      <c r="M12781" s="211"/>
      <c r="N12781" s="212"/>
    </row>
    <row r="12813" spans="1:14" s="224" customFormat="1">
      <c r="A12813" s="63"/>
      <c r="B12813" s="212"/>
      <c r="C12813" s="63"/>
      <c r="D12813" s="400"/>
      <c r="E12813" s="135"/>
      <c r="F12813" s="136"/>
      <c r="G12813" s="136"/>
      <c r="H12813" s="135"/>
      <c r="I12813" s="135"/>
      <c r="J12813" s="222"/>
      <c r="K12813" s="223"/>
      <c r="L12813" s="212"/>
      <c r="M12813" s="211"/>
      <c r="N12813" s="212"/>
    </row>
    <row r="12845" spans="1:14" s="224" customFormat="1">
      <c r="A12845" s="63"/>
      <c r="B12845" s="212"/>
      <c r="C12845" s="63"/>
      <c r="D12845" s="400"/>
      <c r="E12845" s="135"/>
      <c r="F12845" s="136"/>
      <c r="G12845" s="136"/>
      <c r="H12845" s="135"/>
      <c r="I12845" s="135"/>
      <c r="J12845" s="222"/>
      <c r="K12845" s="223"/>
      <c r="L12845" s="212"/>
      <c r="M12845" s="211"/>
      <c r="N12845" s="212"/>
    </row>
    <row r="12877" spans="1:14" s="224" customFormat="1">
      <c r="A12877" s="63"/>
      <c r="B12877" s="212"/>
      <c r="C12877" s="63"/>
      <c r="D12877" s="400"/>
      <c r="E12877" s="135"/>
      <c r="F12877" s="136"/>
      <c r="G12877" s="136"/>
      <c r="H12877" s="135"/>
      <c r="I12877" s="135"/>
      <c r="J12877" s="222"/>
      <c r="K12877" s="223"/>
      <c r="L12877" s="212"/>
      <c r="M12877" s="211"/>
      <c r="N12877" s="212"/>
    </row>
    <row r="12909" spans="1:14" s="224" customFormat="1">
      <c r="A12909" s="63"/>
      <c r="B12909" s="212"/>
      <c r="C12909" s="63"/>
      <c r="D12909" s="400"/>
      <c r="E12909" s="135"/>
      <c r="F12909" s="136"/>
      <c r="G12909" s="136"/>
      <c r="H12909" s="135"/>
      <c r="I12909" s="135"/>
      <c r="J12909" s="222"/>
      <c r="K12909" s="223"/>
      <c r="L12909" s="212"/>
      <c r="M12909" s="211"/>
      <c r="N12909" s="212"/>
    </row>
    <row r="12941" spans="1:14" s="224" customFormat="1">
      <c r="A12941" s="63"/>
      <c r="B12941" s="212"/>
      <c r="C12941" s="63"/>
      <c r="D12941" s="400"/>
      <c r="E12941" s="135"/>
      <c r="F12941" s="136"/>
      <c r="G12941" s="136"/>
      <c r="H12941" s="135"/>
      <c r="I12941" s="135"/>
      <c r="J12941" s="222"/>
      <c r="K12941" s="223"/>
      <c r="L12941" s="212"/>
      <c r="M12941" s="211"/>
      <c r="N12941" s="212"/>
    </row>
    <row r="12973" spans="1:14" s="224" customFormat="1">
      <c r="A12973" s="63"/>
      <c r="B12973" s="212"/>
      <c r="C12973" s="63"/>
      <c r="D12973" s="400"/>
      <c r="E12973" s="135"/>
      <c r="F12973" s="136"/>
      <c r="G12973" s="136"/>
      <c r="H12973" s="135"/>
      <c r="I12973" s="135"/>
      <c r="J12973" s="222"/>
      <c r="K12973" s="223"/>
      <c r="L12973" s="212"/>
      <c r="M12973" s="211"/>
      <c r="N12973" s="212"/>
    </row>
    <row r="13005" spans="1:14" s="224" customFormat="1">
      <c r="A13005" s="63"/>
      <c r="B13005" s="212"/>
      <c r="C13005" s="63"/>
      <c r="D13005" s="400"/>
      <c r="E13005" s="135"/>
      <c r="F13005" s="136"/>
      <c r="G13005" s="136"/>
      <c r="H13005" s="135"/>
      <c r="I13005" s="135"/>
      <c r="J13005" s="222"/>
      <c r="K13005" s="223"/>
      <c r="L13005" s="212"/>
      <c r="M13005" s="211"/>
      <c r="N13005" s="212"/>
    </row>
    <row r="13037" spans="1:14" s="224" customFormat="1">
      <c r="A13037" s="63"/>
      <c r="B13037" s="212"/>
      <c r="C13037" s="63"/>
      <c r="D13037" s="400"/>
      <c r="E13037" s="135"/>
      <c r="F13037" s="136"/>
      <c r="G13037" s="136"/>
      <c r="H13037" s="135"/>
      <c r="I13037" s="135"/>
      <c r="J13037" s="222"/>
      <c r="K13037" s="223"/>
      <c r="L13037" s="212"/>
      <c r="M13037" s="211"/>
      <c r="N13037" s="212"/>
    </row>
    <row r="13069" spans="1:14" s="224" customFormat="1">
      <c r="A13069" s="63"/>
      <c r="B13069" s="212"/>
      <c r="C13069" s="63"/>
      <c r="D13069" s="400"/>
      <c r="E13069" s="135"/>
      <c r="F13069" s="136"/>
      <c r="G13069" s="136"/>
      <c r="H13069" s="135"/>
      <c r="I13069" s="135"/>
      <c r="J13069" s="222"/>
      <c r="K13069" s="223"/>
      <c r="L13069" s="212"/>
      <c r="M13069" s="211"/>
      <c r="N13069" s="212"/>
    </row>
    <row r="13101" spans="1:14" s="224" customFormat="1">
      <c r="A13101" s="63"/>
      <c r="B13101" s="212"/>
      <c r="C13101" s="63"/>
      <c r="D13101" s="400"/>
      <c r="E13101" s="135"/>
      <c r="F13101" s="136"/>
      <c r="G13101" s="136"/>
      <c r="H13101" s="135"/>
      <c r="I13101" s="135"/>
      <c r="J13101" s="222"/>
      <c r="K13101" s="223"/>
      <c r="L13101" s="212"/>
      <c r="M13101" s="211"/>
      <c r="N13101" s="212"/>
    </row>
    <row r="13133" spans="1:14" s="224" customFormat="1">
      <c r="A13133" s="63"/>
      <c r="B13133" s="212"/>
      <c r="C13133" s="63"/>
      <c r="D13133" s="400"/>
      <c r="E13133" s="135"/>
      <c r="F13133" s="136"/>
      <c r="G13133" s="136"/>
      <c r="H13133" s="135"/>
      <c r="I13133" s="135"/>
      <c r="J13133" s="222"/>
      <c r="K13133" s="223"/>
      <c r="L13133" s="212"/>
      <c r="M13133" s="211"/>
      <c r="N13133" s="212"/>
    </row>
    <row r="13165" spans="1:14" s="224" customFormat="1">
      <c r="A13165" s="63"/>
      <c r="B13165" s="212"/>
      <c r="C13165" s="63"/>
      <c r="D13165" s="400"/>
      <c r="E13165" s="135"/>
      <c r="F13165" s="136"/>
      <c r="G13165" s="136"/>
      <c r="H13165" s="135"/>
      <c r="I13165" s="135"/>
      <c r="J13165" s="222"/>
      <c r="K13165" s="223"/>
      <c r="L13165" s="212"/>
      <c r="M13165" s="211"/>
      <c r="N13165" s="212"/>
    </row>
    <row r="13197" spans="1:14" s="224" customFormat="1">
      <c r="A13197" s="63"/>
      <c r="B13197" s="212"/>
      <c r="C13197" s="63"/>
      <c r="D13197" s="400"/>
      <c r="E13197" s="135"/>
      <c r="F13197" s="136"/>
      <c r="G13197" s="136"/>
      <c r="H13197" s="135"/>
      <c r="I13197" s="135"/>
      <c r="J13197" s="222"/>
      <c r="K13197" s="223"/>
      <c r="L13197" s="212"/>
      <c r="M13197" s="211"/>
      <c r="N13197" s="212"/>
    </row>
    <row r="13229" spans="1:14" s="224" customFormat="1">
      <c r="A13229" s="63"/>
      <c r="B13229" s="212"/>
      <c r="C13229" s="63"/>
      <c r="D13229" s="400"/>
      <c r="E13229" s="135"/>
      <c r="F13229" s="136"/>
      <c r="G13229" s="136"/>
      <c r="H13229" s="135"/>
      <c r="I13229" s="135"/>
      <c r="J13229" s="222"/>
      <c r="K13229" s="223"/>
      <c r="L13229" s="212"/>
      <c r="M13229" s="211"/>
      <c r="N13229" s="212"/>
    </row>
    <row r="13261" spans="1:14" s="224" customFormat="1">
      <c r="A13261" s="63"/>
      <c r="B13261" s="212"/>
      <c r="C13261" s="63"/>
      <c r="D13261" s="400"/>
      <c r="E13261" s="135"/>
      <c r="F13261" s="136"/>
      <c r="G13261" s="136"/>
      <c r="H13261" s="135"/>
      <c r="I13261" s="135"/>
      <c r="J13261" s="222"/>
      <c r="K13261" s="223"/>
      <c r="L13261" s="212"/>
      <c r="M13261" s="211"/>
      <c r="N13261" s="212"/>
    </row>
    <row r="13293" spans="1:14" s="224" customFormat="1">
      <c r="A13293" s="63"/>
      <c r="B13293" s="212"/>
      <c r="C13293" s="63"/>
      <c r="D13293" s="400"/>
      <c r="E13293" s="135"/>
      <c r="F13293" s="136"/>
      <c r="G13293" s="136"/>
      <c r="H13293" s="135"/>
      <c r="I13293" s="135"/>
      <c r="J13293" s="222"/>
      <c r="K13293" s="223"/>
      <c r="L13293" s="212"/>
      <c r="M13293" s="211"/>
      <c r="N13293" s="212"/>
    </row>
    <row r="13325" spans="1:14" s="224" customFormat="1">
      <c r="A13325" s="63"/>
      <c r="B13325" s="212"/>
      <c r="C13325" s="63"/>
      <c r="D13325" s="400"/>
      <c r="E13325" s="135"/>
      <c r="F13325" s="136"/>
      <c r="G13325" s="136"/>
      <c r="H13325" s="135"/>
      <c r="I13325" s="135"/>
      <c r="J13325" s="222"/>
      <c r="K13325" s="223"/>
      <c r="L13325" s="212"/>
      <c r="M13325" s="211"/>
      <c r="N13325" s="212"/>
    </row>
    <row r="13357" spans="1:14" s="224" customFormat="1">
      <c r="A13357" s="63"/>
      <c r="B13357" s="212"/>
      <c r="C13357" s="63"/>
      <c r="D13357" s="400"/>
      <c r="E13357" s="135"/>
      <c r="F13357" s="136"/>
      <c r="G13357" s="136"/>
      <c r="H13357" s="135"/>
      <c r="I13357" s="135"/>
      <c r="J13357" s="222"/>
      <c r="K13357" s="223"/>
      <c r="L13357" s="212"/>
      <c r="M13357" s="211"/>
      <c r="N13357" s="212"/>
    </row>
    <row r="13389" spans="1:14" s="224" customFormat="1">
      <c r="A13389" s="63"/>
      <c r="B13389" s="212"/>
      <c r="C13389" s="63"/>
      <c r="D13389" s="400"/>
      <c r="E13389" s="135"/>
      <c r="F13389" s="136"/>
      <c r="G13389" s="136"/>
      <c r="H13389" s="135"/>
      <c r="I13389" s="135"/>
      <c r="J13389" s="222"/>
      <c r="K13389" s="223"/>
      <c r="L13389" s="212"/>
      <c r="M13389" s="211"/>
      <c r="N13389" s="212"/>
    </row>
    <row r="13421" spans="1:14" s="224" customFormat="1">
      <c r="A13421" s="63"/>
      <c r="B13421" s="212"/>
      <c r="C13421" s="63"/>
      <c r="D13421" s="400"/>
      <c r="E13421" s="135"/>
      <c r="F13421" s="136"/>
      <c r="G13421" s="136"/>
      <c r="H13421" s="135"/>
      <c r="I13421" s="135"/>
      <c r="J13421" s="222"/>
      <c r="K13421" s="223"/>
      <c r="L13421" s="212"/>
      <c r="M13421" s="211"/>
      <c r="N13421" s="212"/>
    </row>
    <row r="13453" spans="1:14" s="224" customFormat="1">
      <c r="A13453" s="63"/>
      <c r="B13453" s="212"/>
      <c r="C13453" s="63"/>
      <c r="D13453" s="400"/>
      <c r="E13453" s="135"/>
      <c r="F13453" s="136"/>
      <c r="G13453" s="136"/>
      <c r="H13453" s="135"/>
      <c r="I13453" s="135"/>
      <c r="J13453" s="222"/>
      <c r="K13453" s="223"/>
      <c r="L13453" s="212"/>
      <c r="M13453" s="211"/>
      <c r="N13453" s="212"/>
    </row>
    <row r="13485" spans="1:14" s="224" customFormat="1">
      <c r="A13485" s="63"/>
      <c r="B13485" s="212"/>
      <c r="C13485" s="63"/>
      <c r="D13485" s="400"/>
      <c r="E13485" s="135"/>
      <c r="F13485" s="136"/>
      <c r="G13485" s="136"/>
      <c r="H13485" s="135"/>
      <c r="I13485" s="135"/>
      <c r="J13485" s="222"/>
      <c r="K13485" s="223"/>
      <c r="L13485" s="212"/>
      <c r="M13485" s="211"/>
      <c r="N13485" s="212"/>
    </row>
    <row r="13517" spans="1:14" s="224" customFormat="1">
      <c r="A13517" s="63"/>
      <c r="B13517" s="212"/>
      <c r="C13517" s="63"/>
      <c r="D13517" s="400"/>
      <c r="E13517" s="135"/>
      <c r="F13517" s="136"/>
      <c r="G13517" s="136"/>
      <c r="H13517" s="135"/>
      <c r="I13517" s="135"/>
      <c r="J13517" s="222"/>
      <c r="K13517" s="223"/>
      <c r="L13517" s="212"/>
      <c r="M13517" s="211"/>
      <c r="N13517" s="212"/>
    </row>
    <row r="13549" spans="1:14" s="224" customFormat="1">
      <c r="A13549" s="63"/>
      <c r="B13549" s="212"/>
      <c r="C13549" s="63"/>
      <c r="D13549" s="400"/>
      <c r="E13549" s="135"/>
      <c r="F13549" s="136"/>
      <c r="G13549" s="136"/>
      <c r="H13549" s="135"/>
      <c r="I13549" s="135"/>
      <c r="J13549" s="222"/>
      <c r="K13549" s="223"/>
      <c r="L13549" s="212"/>
      <c r="M13549" s="211"/>
      <c r="N13549" s="212"/>
    </row>
    <row r="13581" spans="1:14" s="224" customFormat="1">
      <c r="A13581" s="63"/>
      <c r="B13581" s="212"/>
      <c r="C13581" s="63"/>
      <c r="D13581" s="400"/>
      <c r="E13581" s="135"/>
      <c r="F13581" s="136"/>
      <c r="G13581" s="136"/>
      <c r="H13581" s="135"/>
      <c r="I13581" s="135"/>
      <c r="J13581" s="222"/>
      <c r="K13581" s="223"/>
      <c r="L13581" s="212"/>
      <c r="M13581" s="211"/>
      <c r="N13581" s="212"/>
    </row>
    <row r="13613" spans="1:14" s="224" customFormat="1">
      <c r="A13613" s="63"/>
      <c r="B13613" s="212"/>
      <c r="C13613" s="63"/>
      <c r="D13613" s="400"/>
      <c r="E13613" s="135"/>
      <c r="F13613" s="136"/>
      <c r="G13613" s="136"/>
      <c r="H13613" s="135"/>
      <c r="I13613" s="135"/>
      <c r="J13613" s="222"/>
      <c r="K13613" s="223"/>
      <c r="L13613" s="212"/>
      <c r="M13613" s="211"/>
      <c r="N13613" s="212"/>
    </row>
    <row r="13645" spans="1:14" s="224" customFormat="1">
      <c r="A13645" s="63"/>
      <c r="B13645" s="212"/>
      <c r="C13645" s="63"/>
      <c r="D13645" s="400"/>
      <c r="E13645" s="135"/>
      <c r="F13645" s="136"/>
      <c r="G13645" s="136"/>
      <c r="H13645" s="135"/>
      <c r="I13645" s="135"/>
      <c r="J13645" s="222"/>
      <c r="K13645" s="223"/>
      <c r="L13645" s="212"/>
      <c r="M13645" s="211"/>
      <c r="N13645" s="212"/>
    </row>
    <row r="13677" spans="1:14" s="224" customFormat="1">
      <c r="A13677" s="63"/>
      <c r="B13677" s="212"/>
      <c r="C13677" s="63"/>
      <c r="D13677" s="400"/>
      <c r="E13677" s="135"/>
      <c r="F13677" s="136"/>
      <c r="G13677" s="136"/>
      <c r="H13677" s="135"/>
      <c r="I13677" s="135"/>
      <c r="J13677" s="222"/>
      <c r="K13677" s="223"/>
      <c r="L13677" s="212"/>
      <c r="M13677" s="211"/>
      <c r="N13677" s="212"/>
    </row>
    <row r="13709" spans="1:14" s="224" customFormat="1">
      <c r="A13709" s="63"/>
      <c r="B13709" s="212"/>
      <c r="C13709" s="63"/>
      <c r="D13709" s="400"/>
      <c r="E13709" s="135"/>
      <c r="F13709" s="136"/>
      <c r="G13709" s="136"/>
      <c r="H13709" s="135"/>
      <c r="I13709" s="135"/>
      <c r="J13709" s="222"/>
      <c r="K13709" s="223"/>
      <c r="L13709" s="212"/>
      <c r="M13709" s="211"/>
      <c r="N13709" s="212"/>
    </row>
    <row r="13741" spans="1:14" s="224" customFormat="1">
      <c r="A13741" s="63"/>
      <c r="B13741" s="212"/>
      <c r="C13741" s="63"/>
      <c r="D13741" s="400"/>
      <c r="E13741" s="135"/>
      <c r="F13741" s="136"/>
      <c r="G13741" s="136"/>
      <c r="H13741" s="135"/>
      <c r="I13741" s="135"/>
      <c r="J13741" s="222"/>
      <c r="K13741" s="223"/>
      <c r="L13741" s="212"/>
      <c r="M13741" s="211"/>
      <c r="N13741" s="212"/>
    </row>
    <row r="13773" spans="1:14" s="224" customFormat="1">
      <c r="A13773" s="63"/>
      <c r="B13773" s="212"/>
      <c r="C13773" s="63"/>
      <c r="D13773" s="400"/>
      <c r="E13773" s="135"/>
      <c r="F13773" s="136"/>
      <c r="G13773" s="136"/>
      <c r="H13773" s="135"/>
      <c r="I13773" s="135"/>
      <c r="J13773" s="222"/>
      <c r="K13773" s="223"/>
      <c r="L13773" s="212"/>
      <c r="M13773" s="211"/>
      <c r="N13773" s="212"/>
    </row>
    <row r="13805" spans="1:14" s="224" customFormat="1">
      <c r="A13805" s="63"/>
      <c r="B13805" s="212"/>
      <c r="C13805" s="63"/>
      <c r="D13805" s="400"/>
      <c r="E13805" s="135"/>
      <c r="F13805" s="136"/>
      <c r="G13805" s="136"/>
      <c r="H13805" s="135"/>
      <c r="I13805" s="135"/>
      <c r="J13805" s="222"/>
      <c r="K13805" s="223"/>
      <c r="L13805" s="212"/>
      <c r="M13805" s="211"/>
      <c r="N13805" s="212"/>
    </row>
    <row r="13837" spans="1:14" s="224" customFormat="1">
      <c r="A13837" s="63"/>
      <c r="B13837" s="212"/>
      <c r="C13837" s="63"/>
      <c r="D13837" s="400"/>
      <c r="E13837" s="135"/>
      <c r="F13837" s="136"/>
      <c r="G13837" s="136"/>
      <c r="H13837" s="135"/>
      <c r="I13837" s="135"/>
      <c r="J13837" s="222"/>
      <c r="K13837" s="223"/>
      <c r="L13837" s="212"/>
      <c r="M13837" s="211"/>
      <c r="N13837" s="212"/>
    </row>
    <row r="13869" spans="1:14" s="224" customFormat="1">
      <c r="A13869" s="63"/>
      <c r="B13869" s="212"/>
      <c r="C13869" s="63"/>
      <c r="D13869" s="400"/>
      <c r="E13869" s="135"/>
      <c r="F13869" s="136"/>
      <c r="G13869" s="136"/>
      <c r="H13869" s="135"/>
      <c r="I13869" s="135"/>
      <c r="J13869" s="222"/>
      <c r="K13869" s="223"/>
      <c r="L13869" s="212"/>
      <c r="M13869" s="211"/>
      <c r="N13869" s="212"/>
    </row>
    <row r="13901" spans="1:14" s="224" customFormat="1">
      <c r="A13901" s="63"/>
      <c r="B13901" s="212"/>
      <c r="C13901" s="63"/>
      <c r="D13901" s="400"/>
      <c r="E13901" s="135"/>
      <c r="F13901" s="136"/>
      <c r="G13901" s="136"/>
      <c r="H13901" s="135"/>
      <c r="I13901" s="135"/>
      <c r="J13901" s="222"/>
      <c r="K13901" s="223"/>
      <c r="L13901" s="212"/>
      <c r="M13901" s="211"/>
      <c r="N13901" s="212"/>
    </row>
    <row r="13933" spans="1:14" s="224" customFormat="1">
      <c r="A13933" s="63"/>
      <c r="B13933" s="212"/>
      <c r="C13933" s="63"/>
      <c r="D13933" s="400"/>
      <c r="E13933" s="135"/>
      <c r="F13933" s="136"/>
      <c r="G13933" s="136"/>
      <c r="H13933" s="135"/>
      <c r="I13933" s="135"/>
      <c r="J13933" s="222"/>
      <c r="K13933" s="223"/>
      <c r="L13933" s="212"/>
      <c r="M13933" s="211"/>
      <c r="N13933" s="212"/>
    </row>
    <row r="13965" spans="1:14" s="224" customFormat="1">
      <c r="A13965" s="63"/>
      <c r="B13965" s="212"/>
      <c r="C13965" s="63"/>
      <c r="D13965" s="400"/>
      <c r="E13965" s="135"/>
      <c r="F13965" s="136"/>
      <c r="G13965" s="136"/>
      <c r="H13965" s="135"/>
      <c r="I13965" s="135"/>
      <c r="J13965" s="222"/>
      <c r="K13965" s="223"/>
      <c r="L13965" s="212"/>
      <c r="M13965" s="211"/>
      <c r="N13965" s="212"/>
    </row>
    <row r="13997" spans="1:14" s="224" customFormat="1">
      <c r="A13997" s="63"/>
      <c r="B13997" s="212"/>
      <c r="C13997" s="63"/>
      <c r="D13997" s="400"/>
      <c r="E13997" s="135"/>
      <c r="F13997" s="136"/>
      <c r="G13997" s="136"/>
      <c r="H13997" s="135"/>
      <c r="I13997" s="135"/>
      <c r="J13997" s="222"/>
      <c r="K13997" s="223"/>
      <c r="L13997" s="212"/>
      <c r="M13997" s="211"/>
      <c r="N13997" s="212"/>
    </row>
    <row r="14029" spans="1:14" s="224" customFormat="1">
      <c r="A14029" s="63"/>
      <c r="B14029" s="212"/>
      <c r="C14029" s="63"/>
      <c r="D14029" s="400"/>
      <c r="E14029" s="135"/>
      <c r="F14029" s="136"/>
      <c r="G14029" s="136"/>
      <c r="H14029" s="135"/>
      <c r="I14029" s="135"/>
      <c r="J14029" s="222"/>
      <c r="K14029" s="223"/>
      <c r="L14029" s="212"/>
      <c r="M14029" s="211"/>
      <c r="N14029" s="212"/>
    </row>
    <row r="14061" spans="1:14" s="224" customFormat="1">
      <c r="A14061" s="63"/>
      <c r="B14061" s="212"/>
      <c r="C14061" s="63"/>
      <c r="D14061" s="400"/>
      <c r="E14061" s="135"/>
      <c r="F14061" s="136"/>
      <c r="G14061" s="136"/>
      <c r="H14061" s="135"/>
      <c r="I14061" s="135"/>
      <c r="J14061" s="222"/>
      <c r="K14061" s="223"/>
      <c r="L14061" s="212"/>
      <c r="M14061" s="211"/>
      <c r="N14061" s="212"/>
    </row>
    <row r="14093" spans="1:14" s="224" customFormat="1">
      <c r="A14093" s="63"/>
      <c r="B14093" s="212"/>
      <c r="C14093" s="63"/>
      <c r="D14093" s="400"/>
      <c r="E14093" s="135"/>
      <c r="F14093" s="136"/>
      <c r="G14093" s="136"/>
      <c r="H14093" s="135"/>
      <c r="I14093" s="135"/>
      <c r="J14093" s="222"/>
      <c r="K14093" s="223"/>
      <c r="L14093" s="212"/>
      <c r="M14093" s="211"/>
      <c r="N14093" s="212"/>
    </row>
    <row r="14125" spans="1:14" s="224" customFormat="1">
      <c r="A14125" s="63"/>
      <c r="B14125" s="212"/>
      <c r="C14125" s="63"/>
      <c r="D14125" s="400"/>
      <c r="E14125" s="135"/>
      <c r="F14125" s="136"/>
      <c r="G14125" s="136"/>
      <c r="H14125" s="135"/>
      <c r="I14125" s="135"/>
      <c r="J14125" s="222"/>
      <c r="K14125" s="223"/>
      <c r="L14125" s="212"/>
      <c r="M14125" s="211"/>
      <c r="N14125" s="212"/>
    </row>
    <row r="14157" spans="1:14" s="224" customFormat="1">
      <c r="A14157" s="63"/>
      <c r="B14157" s="212"/>
      <c r="C14157" s="63"/>
      <c r="D14157" s="400"/>
      <c r="E14157" s="135"/>
      <c r="F14157" s="136"/>
      <c r="G14157" s="136"/>
      <c r="H14157" s="135"/>
      <c r="I14157" s="135"/>
      <c r="J14157" s="222"/>
      <c r="K14157" s="223"/>
      <c r="L14157" s="212"/>
      <c r="M14157" s="211"/>
      <c r="N14157" s="212"/>
    </row>
    <row r="14189" spans="1:14" s="224" customFormat="1">
      <c r="A14189" s="63"/>
      <c r="B14189" s="212"/>
      <c r="C14189" s="63"/>
      <c r="D14189" s="400"/>
      <c r="E14189" s="135"/>
      <c r="F14189" s="136"/>
      <c r="G14189" s="136"/>
      <c r="H14189" s="135"/>
      <c r="I14189" s="135"/>
      <c r="J14189" s="222"/>
      <c r="K14189" s="223"/>
      <c r="L14189" s="212"/>
      <c r="M14189" s="211"/>
      <c r="N14189" s="212"/>
    </row>
    <row r="14221" spans="1:14" s="224" customFormat="1">
      <c r="A14221" s="63"/>
      <c r="B14221" s="212"/>
      <c r="C14221" s="63"/>
      <c r="D14221" s="400"/>
      <c r="E14221" s="135"/>
      <c r="F14221" s="136"/>
      <c r="G14221" s="136"/>
      <c r="H14221" s="135"/>
      <c r="I14221" s="135"/>
      <c r="J14221" s="222"/>
      <c r="K14221" s="223"/>
      <c r="L14221" s="212"/>
      <c r="M14221" s="211"/>
      <c r="N14221" s="212"/>
    </row>
    <row r="14253" spans="1:14" s="224" customFormat="1">
      <c r="A14253" s="63"/>
      <c r="B14253" s="212"/>
      <c r="C14253" s="63"/>
      <c r="D14253" s="400"/>
      <c r="E14253" s="135"/>
      <c r="F14253" s="136"/>
      <c r="G14253" s="136"/>
      <c r="H14253" s="135"/>
      <c r="I14253" s="135"/>
      <c r="J14253" s="222"/>
      <c r="K14253" s="223"/>
      <c r="L14253" s="212"/>
      <c r="M14253" s="211"/>
      <c r="N14253" s="212"/>
    </row>
    <row r="14285" spans="1:14" s="224" customFormat="1">
      <c r="A14285" s="63"/>
      <c r="B14285" s="212"/>
      <c r="C14285" s="63"/>
      <c r="D14285" s="400"/>
      <c r="E14285" s="135"/>
      <c r="F14285" s="136"/>
      <c r="G14285" s="136"/>
      <c r="H14285" s="135"/>
      <c r="I14285" s="135"/>
      <c r="J14285" s="222"/>
      <c r="K14285" s="223"/>
      <c r="L14285" s="212"/>
      <c r="M14285" s="211"/>
      <c r="N14285" s="212"/>
    </row>
    <row r="14317" spans="1:14" s="224" customFormat="1">
      <c r="A14317" s="63"/>
      <c r="B14317" s="212"/>
      <c r="C14317" s="63"/>
      <c r="D14317" s="400"/>
      <c r="E14317" s="135"/>
      <c r="F14317" s="136"/>
      <c r="G14317" s="136"/>
      <c r="H14317" s="135"/>
      <c r="I14317" s="135"/>
      <c r="J14317" s="222"/>
      <c r="K14317" s="223"/>
      <c r="L14317" s="212"/>
      <c r="M14317" s="211"/>
      <c r="N14317" s="212"/>
    </row>
    <row r="14349" spans="1:14" s="224" customFormat="1">
      <c r="A14349" s="63"/>
      <c r="B14349" s="212"/>
      <c r="C14349" s="63"/>
      <c r="D14349" s="400"/>
      <c r="E14349" s="135"/>
      <c r="F14349" s="136"/>
      <c r="G14349" s="136"/>
      <c r="H14349" s="135"/>
      <c r="I14349" s="135"/>
      <c r="J14349" s="222"/>
      <c r="K14349" s="223"/>
      <c r="L14349" s="212"/>
      <c r="M14349" s="211"/>
      <c r="N14349" s="212"/>
    </row>
    <row r="14381" spans="1:14" s="224" customFormat="1">
      <c r="A14381" s="63"/>
      <c r="B14381" s="212"/>
      <c r="C14381" s="63"/>
      <c r="D14381" s="400"/>
      <c r="E14381" s="135"/>
      <c r="F14381" s="136"/>
      <c r="G14381" s="136"/>
      <c r="H14381" s="135"/>
      <c r="I14381" s="135"/>
      <c r="J14381" s="222"/>
      <c r="K14381" s="223"/>
      <c r="L14381" s="212"/>
      <c r="M14381" s="211"/>
      <c r="N14381" s="212"/>
    </row>
    <row r="14413" spans="1:14" s="224" customFormat="1">
      <c r="A14413" s="63"/>
      <c r="B14413" s="212"/>
      <c r="C14413" s="63"/>
      <c r="D14413" s="400"/>
      <c r="E14413" s="135"/>
      <c r="F14413" s="136"/>
      <c r="G14413" s="136"/>
      <c r="H14413" s="135"/>
      <c r="I14413" s="135"/>
      <c r="J14413" s="222"/>
      <c r="K14413" s="223"/>
      <c r="L14413" s="212"/>
      <c r="M14413" s="211"/>
      <c r="N14413" s="212"/>
    </row>
    <row r="14445" spans="1:14" s="224" customFormat="1">
      <c r="A14445" s="63"/>
      <c r="B14445" s="212"/>
      <c r="C14445" s="63"/>
      <c r="D14445" s="400"/>
      <c r="E14445" s="135"/>
      <c r="F14445" s="136"/>
      <c r="G14445" s="136"/>
      <c r="H14445" s="135"/>
      <c r="I14445" s="135"/>
      <c r="J14445" s="222"/>
      <c r="K14445" s="223"/>
      <c r="L14445" s="212"/>
      <c r="M14445" s="211"/>
      <c r="N14445" s="212"/>
    </row>
    <row r="14477" spans="1:14" s="224" customFormat="1">
      <c r="A14477" s="63"/>
      <c r="B14477" s="212"/>
      <c r="C14477" s="63"/>
      <c r="D14477" s="400"/>
      <c r="E14477" s="135"/>
      <c r="F14477" s="136"/>
      <c r="G14477" s="136"/>
      <c r="H14477" s="135"/>
      <c r="I14477" s="135"/>
      <c r="J14477" s="222"/>
      <c r="K14477" s="223"/>
      <c r="L14477" s="212"/>
      <c r="M14477" s="211"/>
      <c r="N14477" s="212"/>
    </row>
    <row r="14509" spans="1:14" s="224" customFormat="1">
      <c r="A14509" s="63"/>
      <c r="B14509" s="212"/>
      <c r="C14509" s="63"/>
      <c r="D14509" s="400"/>
      <c r="E14509" s="135"/>
      <c r="F14509" s="136"/>
      <c r="G14509" s="136"/>
      <c r="H14509" s="135"/>
      <c r="I14509" s="135"/>
      <c r="J14509" s="222"/>
      <c r="K14509" s="223"/>
      <c r="L14509" s="212"/>
      <c r="M14509" s="211"/>
      <c r="N14509" s="212"/>
    </row>
    <row r="14541" spans="1:14" s="224" customFormat="1">
      <c r="A14541" s="63"/>
      <c r="B14541" s="212"/>
      <c r="C14541" s="63"/>
      <c r="D14541" s="400"/>
      <c r="E14541" s="135"/>
      <c r="F14541" s="136"/>
      <c r="G14541" s="136"/>
      <c r="H14541" s="135"/>
      <c r="I14541" s="135"/>
      <c r="J14541" s="222"/>
      <c r="K14541" s="223"/>
      <c r="L14541" s="212"/>
      <c r="M14541" s="211"/>
      <c r="N14541" s="212"/>
    </row>
    <row r="14573" spans="1:14" s="224" customFormat="1">
      <c r="A14573" s="63"/>
      <c r="B14573" s="212"/>
      <c r="C14573" s="63"/>
      <c r="D14573" s="400"/>
      <c r="E14573" s="135"/>
      <c r="F14573" s="136"/>
      <c r="G14573" s="136"/>
      <c r="H14573" s="135"/>
      <c r="I14573" s="135"/>
      <c r="J14573" s="222"/>
      <c r="K14573" s="223"/>
      <c r="L14573" s="212"/>
      <c r="M14573" s="211"/>
      <c r="N14573" s="212"/>
    </row>
    <row r="14605" spans="1:14" s="224" customFormat="1">
      <c r="A14605" s="63"/>
      <c r="B14605" s="212"/>
      <c r="C14605" s="63"/>
      <c r="D14605" s="400"/>
      <c r="E14605" s="135"/>
      <c r="F14605" s="136"/>
      <c r="G14605" s="136"/>
      <c r="H14605" s="135"/>
      <c r="I14605" s="135"/>
      <c r="J14605" s="222"/>
      <c r="K14605" s="223"/>
      <c r="L14605" s="212"/>
      <c r="M14605" s="211"/>
      <c r="N14605" s="212"/>
    </row>
    <row r="14637" spans="1:14" s="224" customFormat="1">
      <c r="A14637" s="63"/>
      <c r="B14637" s="212"/>
      <c r="C14637" s="63"/>
      <c r="D14637" s="400"/>
      <c r="E14637" s="135"/>
      <c r="F14637" s="136"/>
      <c r="G14637" s="136"/>
      <c r="H14637" s="135"/>
      <c r="I14637" s="135"/>
      <c r="J14637" s="222"/>
      <c r="K14637" s="223"/>
      <c r="L14637" s="212"/>
      <c r="M14637" s="211"/>
      <c r="N14637" s="212"/>
    </row>
    <row r="14669" spans="1:14" s="224" customFormat="1">
      <c r="A14669" s="63"/>
      <c r="B14669" s="212"/>
      <c r="C14669" s="63"/>
      <c r="D14669" s="400"/>
      <c r="E14669" s="135"/>
      <c r="F14669" s="136"/>
      <c r="G14669" s="136"/>
      <c r="H14669" s="135"/>
      <c r="I14669" s="135"/>
      <c r="J14669" s="222"/>
      <c r="K14669" s="223"/>
      <c r="L14669" s="212"/>
      <c r="M14669" s="211"/>
      <c r="N14669" s="212"/>
    </row>
    <row r="14701" spans="1:14" s="224" customFormat="1">
      <c r="A14701" s="63"/>
      <c r="B14701" s="212"/>
      <c r="C14701" s="63"/>
      <c r="D14701" s="400"/>
      <c r="E14701" s="135"/>
      <c r="F14701" s="136"/>
      <c r="G14701" s="136"/>
      <c r="H14701" s="135"/>
      <c r="I14701" s="135"/>
      <c r="J14701" s="222"/>
      <c r="K14701" s="223"/>
      <c r="L14701" s="212"/>
      <c r="M14701" s="211"/>
      <c r="N14701" s="212"/>
    </row>
    <row r="14733" spans="1:14" s="224" customFormat="1">
      <c r="A14733" s="63"/>
      <c r="B14733" s="212"/>
      <c r="C14733" s="63"/>
      <c r="D14733" s="400"/>
      <c r="E14733" s="135"/>
      <c r="F14733" s="136"/>
      <c r="G14733" s="136"/>
      <c r="H14733" s="135"/>
      <c r="I14733" s="135"/>
      <c r="J14733" s="222"/>
      <c r="K14733" s="223"/>
      <c r="L14733" s="212"/>
      <c r="M14733" s="211"/>
      <c r="N14733" s="212"/>
    </row>
    <row r="14765" spans="1:14" s="224" customFormat="1">
      <c r="A14765" s="63"/>
      <c r="B14765" s="212"/>
      <c r="C14765" s="63"/>
      <c r="D14765" s="400"/>
      <c r="E14765" s="135"/>
      <c r="F14765" s="136"/>
      <c r="G14765" s="136"/>
      <c r="H14765" s="135"/>
      <c r="I14765" s="135"/>
      <c r="J14765" s="222"/>
      <c r="K14765" s="223"/>
      <c r="L14765" s="212"/>
      <c r="M14765" s="211"/>
      <c r="N14765" s="212"/>
    </row>
    <row r="14797" spans="1:14" s="224" customFormat="1">
      <c r="A14797" s="63"/>
      <c r="B14797" s="212"/>
      <c r="C14797" s="63"/>
      <c r="D14797" s="400"/>
      <c r="E14797" s="135"/>
      <c r="F14797" s="136"/>
      <c r="G14797" s="136"/>
      <c r="H14797" s="135"/>
      <c r="I14797" s="135"/>
      <c r="J14797" s="222"/>
      <c r="K14797" s="223"/>
      <c r="L14797" s="212"/>
      <c r="M14797" s="211"/>
      <c r="N14797" s="212"/>
    </row>
    <row r="14829" spans="1:14" s="224" customFormat="1">
      <c r="A14829" s="63"/>
      <c r="B14829" s="212"/>
      <c r="C14829" s="63"/>
      <c r="D14829" s="400"/>
      <c r="E14829" s="135"/>
      <c r="F14829" s="136"/>
      <c r="G14829" s="136"/>
      <c r="H14829" s="135"/>
      <c r="I14829" s="135"/>
      <c r="J14829" s="222"/>
      <c r="K14829" s="223"/>
      <c r="L14829" s="212"/>
      <c r="M14829" s="211"/>
      <c r="N14829" s="212"/>
    </row>
    <row r="14861" spans="1:14" s="224" customFormat="1">
      <c r="A14861" s="63"/>
      <c r="B14861" s="212"/>
      <c r="C14861" s="63"/>
      <c r="D14861" s="400"/>
      <c r="E14861" s="135"/>
      <c r="F14861" s="136"/>
      <c r="G14861" s="136"/>
      <c r="H14861" s="135"/>
      <c r="I14861" s="135"/>
      <c r="J14861" s="222"/>
      <c r="K14861" s="223"/>
      <c r="L14861" s="212"/>
      <c r="M14861" s="211"/>
      <c r="N14861" s="212"/>
    </row>
    <row r="14893" spans="1:14" s="224" customFormat="1">
      <c r="A14893" s="63"/>
      <c r="B14893" s="212"/>
      <c r="C14893" s="63"/>
      <c r="D14893" s="400"/>
      <c r="E14893" s="135"/>
      <c r="F14893" s="136"/>
      <c r="G14893" s="136"/>
      <c r="H14893" s="135"/>
      <c r="I14893" s="135"/>
      <c r="J14893" s="222"/>
      <c r="K14893" s="223"/>
      <c r="L14893" s="212"/>
      <c r="M14893" s="211"/>
      <c r="N14893" s="212"/>
    </row>
    <row r="14925" spans="1:14" s="224" customFormat="1">
      <c r="A14925" s="63"/>
      <c r="B14925" s="212"/>
      <c r="C14925" s="63"/>
      <c r="D14925" s="400"/>
      <c r="E14925" s="135"/>
      <c r="F14925" s="136"/>
      <c r="G14925" s="136"/>
      <c r="H14925" s="135"/>
      <c r="I14925" s="135"/>
      <c r="J14925" s="222"/>
      <c r="K14925" s="223"/>
      <c r="L14925" s="212"/>
      <c r="M14925" s="211"/>
      <c r="N14925" s="212"/>
    </row>
    <row r="14957" spans="1:14" s="224" customFormat="1">
      <c r="A14957" s="63"/>
      <c r="B14957" s="212"/>
      <c r="C14957" s="63"/>
      <c r="D14957" s="400"/>
      <c r="E14957" s="135"/>
      <c r="F14957" s="136"/>
      <c r="G14957" s="136"/>
      <c r="H14957" s="135"/>
      <c r="I14957" s="135"/>
      <c r="J14957" s="222"/>
      <c r="K14957" s="223"/>
      <c r="L14957" s="212"/>
      <c r="M14957" s="211"/>
      <c r="N14957" s="212"/>
    </row>
    <row r="14989" spans="1:14" s="224" customFormat="1">
      <c r="A14989" s="63"/>
      <c r="B14989" s="212"/>
      <c r="C14989" s="63"/>
      <c r="D14989" s="400"/>
      <c r="E14989" s="135"/>
      <c r="F14989" s="136"/>
      <c r="G14989" s="136"/>
      <c r="H14989" s="135"/>
      <c r="I14989" s="135"/>
      <c r="J14989" s="222"/>
      <c r="K14989" s="223"/>
      <c r="L14989" s="212"/>
      <c r="M14989" s="211"/>
      <c r="N14989" s="212"/>
    </row>
    <row r="15021" spans="1:14" s="224" customFormat="1">
      <c r="A15021" s="63"/>
      <c r="B15021" s="212"/>
      <c r="C15021" s="63"/>
      <c r="D15021" s="400"/>
      <c r="E15021" s="135"/>
      <c r="F15021" s="136"/>
      <c r="G15021" s="136"/>
      <c r="H15021" s="135"/>
      <c r="I15021" s="135"/>
      <c r="J15021" s="222"/>
      <c r="K15021" s="223"/>
      <c r="L15021" s="212"/>
      <c r="M15021" s="211"/>
      <c r="N15021" s="212"/>
    </row>
    <row r="15053" spans="1:14" s="224" customFormat="1">
      <c r="A15053" s="63"/>
      <c r="B15053" s="212"/>
      <c r="C15053" s="63"/>
      <c r="D15053" s="400"/>
      <c r="E15053" s="135"/>
      <c r="F15053" s="136"/>
      <c r="G15053" s="136"/>
      <c r="H15053" s="135"/>
      <c r="I15053" s="135"/>
      <c r="J15053" s="222"/>
      <c r="K15053" s="223"/>
      <c r="L15053" s="212"/>
      <c r="M15053" s="211"/>
      <c r="N15053" s="212"/>
    </row>
    <row r="15085" spans="1:14" s="224" customFormat="1">
      <c r="A15085" s="63"/>
      <c r="B15085" s="212"/>
      <c r="C15085" s="63"/>
      <c r="D15085" s="400"/>
      <c r="E15085" s="135"/>
      <c r="F15085" s="136"/>
      <c r="G15085" s="136"/>
      <c r="H15085" s="135"/>
      <c r="I15085" s="135"/>
      <c r="J15085" s="222"/>
      <c r="K15085" s="223"/>
      <c r="L15085" s="212"/>
      <c r="M15085" s="211"/>
      <c r="N15085" s="212"/>
    </row>
    <row r="15117" spans="1:14" s="224" customFormat="1">
      <c r="A15117" s="63"/>
      <c r="B15117" s="212"/>
      <c r="C15117" s="63"/>
      <c r="D15117" s="400"/>
      <c r="E15117" s="135"/>
      <c r="F15117" s="136"/>
      <c r="G15117" s="136"/>
      <c r="H15117" s="135"/>
      <c r="I15117" s="135"/>
      <c r="J15117" s="222"/>
      <c r="K15117" s="223"/>
      <c r="L15117" s="212"/>
      <c r="M15117" s="211"/>
      <c r="N15117" s="212"/>
    </row>
    <row r="15149" spans="1:14" s="224" customFormat="1">
      <c r="A15149" s="63"/>
      <c r="B15149" s="212"/>
      <c r="C15149" s="63"/>
      <c r="D15149" s="400"/>
      <c r="E15149" s="135"/>
      <c r="F15149" s="136"/>
      <c r="G15149" s="136"/>
      <c r="H15149" s="135"/>
      <c r="I15149" s="135"/>
      <c r="J15149" s="222"/>
      <c r="K15149" s="223"/>
      <c r="L15149" s="212"/>
      <c r="M15149" s="211"/>
      <c r="N15149" s="212"/>
    </row>
    <row r="15181" spans="1:14" s="224" customFormat="1">
      <c r="A15181" s="63"/>
      <c r="B15181" s="212"/>
      <c r="C15181" s="63"/>
      <c r="D15181" s="400"/>
      <c r="E15181" s="135"/>
      <c r="F15181" s="136"/>
      <c r="G15181" s="136"/>
      <c r="H15181" s="135"/>
      <c r="I15181" s="135"/>
      <c r="J15181" s="222"/>
      <c r="K15181" s="223"/>
      <c r="L15181" s="212"/>
      <c r="M15181" s="211"/>
      <c r="N15181" s="212"/>
    </row>
    <row r="15213" spans="1:14" s="224" customFormat="1">
      <c r="A15213" s="63"/>
      <c r="B15213" s="212"/>
      <c r="C15213" s="63"/>
      <c r="D15213" s="400"/>
      <c r="E15213" s="135"/>
      <c r="F15213" s="136"/>
      <c r="G15213" s="136"/>
      <c r="H15213" s="135"/>
      <c r="I15213" s="135"/>
      <c r="J15213" s="222"/>
      <c r="K15213" s="223"/>
      <c r="L15213" s="212"/>
      <c r="M15213" s="211"/>
      <c r="N15213" s="212"/>
    </row>
    <row r="15245" spans="1:14" s="224" customFormat="1">
      <c r="A15245" s="63"/>
      <c r="B15245" s="212"/>
      <c r="C15245" s="63"/>
      <c r="D15245" s="400"/>
      <c r="E15245" s="135"/>
      <c r="F15245" s="136"/>
      <c r="G15245" s="136"/>
      <c r="H15245" s="135"/>
      <c r="I15245" s="135"/>
      <c r="J15245" s="222"/>
      <c r="K15245" s="223"/>
      <c r="L15245" s="212"/>
      <c r="M15245" s="211"/>
      <c r="N15245" s="212"/>
    </row>
    <row r="15277" spans="1:14" s="224" customFormat="1">
      <c r="A15277" s="63"/>
      <c r="B15277" s="212"/>
      <c r="C15277" s="63"/>
      <c r="D15277" s="400"/>
      <c r="E15277" s="135"/>
      <c r="F15277" s="136"/>
      <c r="G15277" s="136"/>
      <c r="H15277" s="135"/>
      <c r="I15277" s="135"/>
      <c r="J15277" s="222"/>
      <c r="K15277" s="223"/>
      <c r="L15277" s="212"/>
      <c r="M15277" s="211"/>
      <c r="N15277" s="212"/>
    </row>
    <row r="15309" spans="1:14" s="224" customFormat="1">
      <c r="A15309" s="63"/>
      <c r="B15309" s="212"/>
      <c r="C15309" s="63"/>
      <c r="D15309" s="400"/>
      <c r="E15309" s="135"/>
      <c r="F15309" s="136"/>
      <c r="G15309" s="136"/>
      <c r="H15309" s="135"/>
      <c r="I15309" s="135"/>
      <c r="J15309" s="222"/>
      <c r="K15309" s="223"/>
      <c r="L15309" s="212"/>
      <c r="M15309" s="211"/>
      <c r="N15309" s="212"/>
    </row>
    <row r="15341" spans="1:14" s="224" customFormat="1">
      <c r="A15341" s="63"/>
      <c r="B15341" s="212"/>
      <c r="C15341" s="63"/>
      <c r="D15341" s="400"/>
      <c r="E15341" s="135"/>
      <c r="F15341" s="136"/>
      <c r="G15341" s="136"/>
      <c r="H15341" s="135"/>
      <c r="I15341" s="135"/>
      <c r="J15341" s="222"/>
      <c r="K15341" s="223"/>
      <c r="L15341" s="212"/>
      <c r="M15341" s="211"/>
      <c r="N15341" s="212"/>
    </row>
    <row r="15373" spans="1:14" s="224" customFormat="1">
      <c r="A15373" s="63"/>
      <c r="B15373" s="212"/>
      <c r="C15373" s="63"/>
      <c r="D15373" s="400"/>
      <c r="E15373" s="135"/>
      <c r="F15373" s="136"/>
      <c r="G15373" s="136"/>
      <c r="H15373" s="135"/>
      <c r="I15373" s="135"/>
      <c r="J15373" s="222"/>
      <c r="K15373" s="223"/>
      <c r="L15373" s="212"/>
      <c r="M15373" s="211"/>
      <c r="N15373" s="212"/>
    </row>
    <row r="15405" spans="1:14" s="224" customFormat="1">
      <c r="A15405" s="63"/>
      <c r="B15405" s="212"/>
      <c r="C15405" s="63"/>
      <c r="D15405" s="400"/>
      <c r="E15405" s="135"/>
      <c r="F15405" s="136"/>
      <c r="G15405" s="136"/>
      <c r="H15405" s="135"/>
      <c r="I15405" s="135"/>
      <c r="J15405" s="222"/>
      <c r="K15405" s="223"/>
      <c r="L15405" s="212"/>
      <c r="M15405" s="211"/>
      <c r="N15405" s="212"/>
    </row>
    <row r="15437" spans="1:14" s="224" customFormat="1">
      <c r="A15437" s="63"/>
      <c r="B15437" s="212"/>
      <c r="C15437" s="63"/>
      <c r="D15437" s="400"/>
      <c r="E15437" s="135"/>
      <c r="F15437" s="136"/>
      <c r="G15437" s="136"/>
      <c r="H15437" s="135"/>
      <c r="I15437" s="135"/>
      <c r="J15437" s="222"/>
      <c r="K15437" s="223"/>
      <c r="L15437" s="212"/>
      <c r="M15437" s="211"/>
      <c r="N15437" s="212"/>
    </row>
    <row r="15469" spans="1:14" s="224" customFormat="1">
      <c r="A15469" s="63"/>
      <c r="B15469" s="212"/>
      <c r="C15469" s="63"/>
      <c r="D15469" s="400"/>
      <c r="E15469" s="135"/>
      <c r="F15469" s="136"/>
      <c r="G15469" s="136"/>
      <c r="H15469" s="135"/>
      <c r="I15469" s="135"/>
      <c r="J15469" s="222"/>
      <c r="K15469" s="223"/>
      <c r="L15469" s="212"/>
      <c r="M15469" s="211"/>
      <c r="N15469" s="212"/>
    </row>
    <row r="15501" spans="1:14" s="224" customFormat="1">
      <c r="A15501" s="63"/>
      <c r="B15501" s="212"/>
      <c r="C15501" s="63"/>
      <c r="D15501" s="400"/>
      <c r="E15501" s="135"/>
      <c r="F15501" s="136"/>
      <c r="G15501" s="136"/>
      <c r="H15501" s="135"/>
      <c r="I15501" s="135"/>
      <c r="J15501" s="222"/>
      <c r="K15501" s="223"/>
      <c r="L15501" s="212"/>
      <c r="M15501" s="211"/>
      <c r="N15501" s="212"/>
    </row>
    <row r="15533" spans="1:14" s="224" customFormat="1">
      <c r="A15533" s="63"/>
      <c r="B15533" s="212"/>
      <c r="C15533" s="63"/>
      <c r="D15533" s="400"/>
      <c r="E15533" s="135"/>
      <c r="F15533" s="136"/>
      <c r="G15533" s="136"/>
      <c r="H15533" s="135"/>
      <c r="I15533" s="135"/>
      <c r="J15533" s="222"/>
      <c r="K15533" s="223"/>
      <c r="L15533" s="212"/>
      <c r="M15533" s="211"/>
      <c r="N15533" s="212"/>
    </row>
    <row r="15565" spans="1:14" s="224" customFormat="1">
      <c r="A15565" s="63"/>
      <c r="B15565" s="212"/>
      <c r="C15565" s="63"/>
      <c r="D15565" s="400"/>
      <c r="E15565" s="135"/>
      <c r="F15565" s="136"/>
      <c r="G15565" s="136"/>
      <c r="H15565" s="135"/>
      <c r="I15565" s="135"/>
      <c r="J15565" s="222"/>
      <c r="K15565" s="223"/>
      <c r="L15565" s="212"/>
      <c r="M15565" s="211"/>
      <c r="N15565" s="212"/>
    </row>
    <row r="15597" spans="1:14" s="224" customFormat="1">
      <c r="A15597" s="63"/>
      <c r="B15597" s="212"/>
      <c r="C15597" s="63"/>
      <c r="D15597" s="400"/>
      <c r="E15597" s="135"/>
      <c r="F15597" s="136"/>
      <c r="G15597" s="136"/>
      <c r="H15597" s="135"/>
      <c r="I15597" s="135"/>
      <c r="J15597" s="222"/>
      <c r="K15597" s="223"/>
      <c r="L15597" s="212"/>
      <c r="M15597" s="211"/>
      <c r="N15597" s="212"/>
    </row>
    <row r="15629" spans="1:14" s="224" customFormat="1">
      <c r="A15629" s="63"/>
      <c r="B15629" s="212"/>
      <c r="C15629" s="63"/>
      <c r="D15629" s="400"/>
      <c r="E15629" s="135"/>
      <c r="F15629" s="136"/>
      <c r="G15629" s="136"/>
      <c r="H15629" s="135"/>
      <c r="I15629" s="135"/>
      <c r="J15629" s="222"/>
      <c r="K15629" s="223"/>
      <c r="L15629" s="212"/>
      <c r="M15629" s="211"/>
      <c r="N15629" s="212"/>
    </row>
    <row r="15661" spans="1:14" s="224" customFormat="1">
      <c r="A15661" s="63"/>
      <c r="B15661" s="212"/>
      <c r="C15661" s="63"/>
      <c r="D15661" s="400"/>
      <c r="E15661" s="135"/>
      <c r="F15661" s="136"/>
      <c r="G15661" s="136"/>
      <c r="H15661" s="135"/>
      <c r="I15661" s="135"/>
      <c r="J15661" s="222"/>
      <c r="K15661" s="223"/>
      <c r="L15661" s="212"/>
      <c r="M15661" s="211"/>
      <c r="N15661" s="212"/>
    </row>
    <row r="15693" spans="1:14" s="224" customFormat="1">
      <c r="A15693" s="63"/>
      <c r="B15693" s="212"/>
      <c r="C15693" s="63"/>
      <c r="D15693" s="400"/>
      <c r="E15693" s="135"/>
      <c r="F15693" s="136"/>
      <c r="G15693" s="136"/>
      <c r="H15693" s="135"/>
      <c r="I15693" s="135"/>
      <c r="J15693" s="222"/>
      <c r="K15693" s="223"/>
      <c r="L15693" s="212"/>
      <c r="M15693" s="211"/>
      <c r="N15693" s="212"/>
    </row>
    <row r="15725" spans="1:14" s="224" customFormat="1">
      <c r="A15725" s="63"/>
      <c r="B15725" s="212"/>
      <c r="C15725" s="63"/>
      <c r="D15725" s="400"/>
      <c r="E15725" s="135"/>
      <c r="F15725" s="136"/>
      <c r="G15725" s="136"/>
      <c r="H15725" s="135"/>
      <c r="I15725" s="135"/>
      <c r="J15725" s="222"/>
      <c r="K15725" s="223"/>
      <c r="L15725" s="212"/>
      <c r="M15725" s="211"/>
      <c r="N15725" s="212"/>
    </row>
    <row r="15757" spans="1:14" s="224" customFormat="1">
      <c r="A15757" s="63"/>
      <c r="B15757" s="212"/>
      <c r="C15757" s="63"/>
      <c r="D15757" s="400"/>
      <c r="E15757" s="135"/>
      <c r="F15757" s="136"/>
      <c r="G15757" s="136"/>
      <c r="H15757" s="135"/>
      <c r="I15757" s="135"/>
      <c r="J15757" s="222"/>
      <c r="K15757" s="223"/>
      <c r="L15757" s="212"/>
      <c r="M15757" s="211"/>
      <c r="N15757" s="212"/>
    </row>
    <row r="15789" spans="1:14" s="224" customFormat="1">
      <c r="A15789" s="63"/>
      <c r="B15789" s="212"/>
      <c r="C15789" s="63"/>
      <c r="D15789" s="400"/>
      <c r="E15789" s="135"/>
      <c r="F15789" s="136"/>
      <c r="G15789" s="136"/>
      <c r="H15789" s="135"/>
      <c r="I15789" s="135"/>
      <c r="J15789" s="222"/>
      <c r="K15789" s="223"/>
      <c r="L15789" s="212"/>
      <c r="M15789" s="211"/>
      <c r="N15789" s="212"/>
    </row>
    <row r="15821" spans="1:14" s="224" customFormat="1">
      <c r="A15821" s="63"/>
      <c r="B15821" s="212"/>
      <c r="C15821" s="63"/>
      <c r="D15821" s="400"/>
      <c r="E15821" s="135"/>
      <c r="F15821" s="136"/>
      <c r="G15821" s="136"/>
      <c r="H15821" s="135"/>
      <c r="I15821" s="135"/>
      <c r="J15821" s="222"/>
      <c r="K15821" s="223"/>
      <c r="L15821" s="212"/>
      <c r="M15821" s="211"/>
      <c r="N15821" s="212"/>
    </row>
    <row r="15853" spans="1:14" s="224" customFormat="1">
      <c r="A15853" s="63"/>
      <c r="B15853" s="212"/>
      <c r="C15853" s="63"/>
      <c r="D15853" s="400"/>
      <c r="E15853" s="135"/>
      <c r="F15853" s="136"/>
      <c r="G15853" s="136"/>
      <c r="H15853" s="135"/>
      <c r="I15853" s="135"/>
      <c r="J15853" s="222"/>
      <c r="K15853" s="223"/>
      <c r="L15853" s="212"/>
      <c r="M15853" s="211"/>
      <c r="N15853" s="212"/>
    </row>
    <row r="15885" spans="1:14" s="224" customFormat="1">
      <c r="A15885" s="63"/>
      <c r="B15885" s="212"/>
      <c r="C15885" s="63"/>
      <c r="D15885" s="400"/>
      <c r="E15885" s="135"/>
      <c r="F15885" s="136"/>
      <c r="G15885" s="136"/>
      <c r="H15885" s="135"/>
      <c r="I15885" s="135"/>
      <c r="J15885" s="222"/>
      <c r="K15885" s="223"/>
      <c r="L15885" s="212"/>
      <c r="M15885" s="211"/>
      <c r="N15885" s="212"/>
    </row>
    <row r="15917" spans="1:14" s="224" customFormat="1">
      <c r="A15917" s="63"/>
      <c r="B15917" s="212"/>
      <c r="C15917" s="63"/>
      <c r="D15917" s="400"/>
      <c r="E15917" s="135"/>
      <c r="F15917" s="136"/>
      <c r="G15917" s="136"/>
      <c r="H15917" s="135"/>
      <c r="I15917" s="135"/>
      <c r="J15917" s="222"/>
      <c r="K15917" s="223"/>
      <c r="L15917" s="212"/>
      <c r="M15917" s="211"/>
      <c r="N15917" s="212"/>
    </row>
    <row r="15949" spans="1:14" s="224" customFormat="1">
      <c r="A15949" s="63"/>
      <c r="B15949" s="212"/>
      <c r="C15949" s="63"/>
      <c r="D15949" s="400"/>
      <c r="E15949" s="135"/>
      <c r="F15949" s="136"/>
      <c r="G15949" s="136"/>
      <c r="H15949" s="135"/>
      <c r="I15949" s="135"/>
      <c r="J15949" s="222"/>
      <c r="K15949" s="223"/>
      <c r="L15949" s="212"/>
      <c r="M15949" s="211"/>
      <c r="N15949" s="212"/>
    </row>
    <row r="15981" spans="1:14" s="224" customFormat="1">
      <c r="A15981" s="63"/>
      <c r="B15981" s="212"/>
      <c r="C15981" s="63"/>
      <c r="D15981" s="400"/>
      <c r="E15981" s="135"/>
      <c r="F15981" s="136"/>
      <c r="G15981" s="136"/>
      <c r="H15981" s="135"/>
      <c r="I15981" s="135"/>
      <c r="J15981" s="222"/>
      <c r="K15981" s="223"/>
      <c r="L15981" s="212"/>
      <c r="M15981" s="211"/>
      <c r="N15981" s="212"/>
    </row>
    <row r="16013" spans="1:14" s="224" customFormat="1">
      <c r="A16013" s="63"/>
      <c r="B16013" s="212"/>
      <c r="C16013" s="63"/>
      <c r="D16013" s="400"/>
      <c r="E16013" s="135"/>
      <c r="F16013" s="136"/>
      <c r="G16013" s="136"/>
      <c r="H16013" s="135"/>
      <c r="I16013" s="135"/>
      <c r="J16013" s="222"/>
      <c r="K16013" s="223"/>
      <c r="L16013" s="212"/>
      <c r="M16013" s="211"/>
      <c r="N16013" s="212"/>
    </row>
    <row r="16045" spans="1:14" s="224" customFormat="1">
      <c r="A16045" s="63"/>
      <c r="B16045" s="212"/>
      <c r="C16045" s="63"/>
      <c r="D16045" s="400"/>
      <c r="E16045" s="135"/>
      <c r="F16045" s="136"/>
      <c r="G16045" s="136"/>
      <c r="H16045" s="135"/>
      <c r="I16045" s="135"/>
      <c r="J16045" s="222"/>
      <c r="K16045" s="223"/>
      <c r="L16045" s="212"/>
      <c r="M16045" s="211"/>
      <c r="N16045" s="212"/>
    </row>
    <row r="16077" spans="1:14" s="224" customFormat="1">
      <c r="A16077" s="63"/>
      <c r="B16077" s="212"/>
      <c r="C16077" s="63"/>
      <c r="D16077" s="400"/>
      <c r="E16077" s="135"/>
      <c r="F16077" s="136"/>
      <c r="G16077" s="136"/>
      <c r="H16077" s="135"/>
      <c r="I16077" s="135"/>
      <c r="J16077" s="222"/>
      <c r="K16077" s="223"/>
      <c r="L16077" s="212"/>
      <c r="M16077" s="211"/>
      <c r="N16077" s="212"/>
    </row>
    <row r="16109" spans="1:14" s="224" customFormat="1">
      <c r="A16109" s="63"/>
      <c r="B16109" s="212"/>
      <c r="C16109" s="63"/>
      <c r="D16109" s="400"/>
      <c r="E16109" s="135"/>
      <c r="F16109" s="136"/>
      <c r="G16109" s="136"/>
      <c r="H16109" s="135"/>
      <c r="I16109" s="135"/>
      <c r="J16109" s="222"/>
      <c r="K16109" s="223"/>
      <c r="L16109" s="212"/>
      <c r="M16109" s="211"/>
      <c r="N16109" s="212"/>
    </row>
    <row r="16141" spans="1:14" s="224" customFormat="1">
      <c r="A16141" s="63"/>
      <c r="B16141" s="212"/>
      <c r="C16141" s="63"/>
      <c r="D16141" s="400"/>
      <c r="E16141" s="135"/>
      <c r="F16141" s="136"/>
      <c r="G16141" s="136"/>
      <c r="H16141" s="135"/>
      <c r="I16141" s="135"/>
      <c r="J16141" s="222"/>
      <c r="K16141" s="223"/>
      <c r="L16141" s="212"/>
      <c r="M16141" s="211"/>
      <c r="N16141" s="212"/>
    </row>
    <row r="16173" spans="1:14" s="224" customFormat="1">
      <c r="A16173" s="63"/>
      <c r="B16173" s="212"/>
      <c r="C16173" s="63"/>
      <c r="D16173" s="400"/>
      <c r="E16173" s="135"/>
      <c r="F16173" s="136"/>
      <c r="G16173" s="136"/>
      <c r="H16173" s="135"/>
      <c r="I16173" s="135"/>
      <c r="J16173" s="222"/>
      <c r="K16173" s="223"/>
      <c r="L16173" s="212"/>
      <c r="M16173" s="211"/>
      <c r="N16173" s="212"/>
    </row>
    <row r="16205" spans="1:14" s="224" customFormat="1">
      <c r="A16205" s="63"/>
      <c r="B16205" s="212"/>
      <c r="C16205" s="63"/>
      <c r="D16205" s="400"/>
      <c r="E16205" s="135"/>
      <c r="F16205" s="136"/>
      <c r="G16205" s="136"/>
      <c r="H16205" s="135"/>
      <c r="I16205" s="135"/>
      <c r="J16205" s="222"/>
      <c r="K16205" s="223"/>
      <c r="L16205" s="212"/>
      <c r="M16205" s="211"/>
      <c r="N16205" s="212"/>
    </row>
    <row r="16237" spans="1:14" s="224" customFormat="1">
      <c r="A16237" s="63"/>
      <c r="B16237" s="212"/>
      <c r="C16237" s="63"/>
      <c r="D16237" s="400"/>
      <c r="E16237" s="135"/>
      <c r="F16237" s="136"/>
      <c r="G16237" s="136"/>
      <c r="H16237" s="135"/>
      <c r="I16237" s="135"/>
      <c r="J16237" s="222"/>
      <c r="K16237" s="223"/>
      <c r="L16237" s="212"/>
      <c r="M16237" s="211"/>
      <c r="N16237" s="212"/>
    </row>
    <row r="16269" spans="1:14" s="224" customFormat="1">
      <c r="A16269" s="63"/>
      <c r="B16269" s="212"/>
      <c r="C16269" s="63"/>
      <c r="D16269" s="400"/>
      <c r="E16269" s="135"/>
      <c r="F16269" s="136"/>
      <c r="G16269" s="136"/>
      <c r="H16269" s="135"/>
      <c r="I16269" s="135"/>
      <c r="J16269" s="222"/>
      <c r="K16269" s="223"/>
      <c r="L16269" s="212"/>
      <c r="M16269" s="211"/>
      <c r="N16269" s="212"/>
    </row>
    <row r="16301" spans="1:14" s="224" customFormat="1">
      <c r="A16301" s="63"/>
      <c r="B16301" s="212"/>
      <c r="C16301" s="63"/>
      <c r="D16301" s="400"/>
      <c r="E16301" s="135"/>
      <c r="F16301" s="136"/>
      <c r="G16301" s="136"/>
      <c r="H16301" s="135"/>
      <c r="I16301" s="135"/>
      <c r="J16301" s="222"/>
      <c r="K16301" s="223"/>
      <c r="L16301" s="212"/>
      <c r="M16301" s="211"/>
      <c r="N16301" s="212"/>
    </row>
    <row r="16333" spans="1:14" s="224" customFormat="1">
      <c r="A16333" s="63"/>
      <c r="B16333" s="212"/>
      <c r="C16333" s="63"/>
      <c r="D16333" s="400"/>
      <c r="E16333" s="135"/>
      <c r="F16333" s="136"/>
      <c r="G16333" s="136"/>
      <c r="H16333" s="135"/>
      <c r="I16333" s="135"/>
      <c r="J16333" s="222"/>
      <c r="K16333" s="223"/>
      <c r="L16333" s="212"/>
      <c r="M16333" s="211"/>
      <c r="N16333" s="212"/>
    </row>
    <row r="16365" spans="1:14" s="224" customFormat="1">
      <c r="A16365" s="63"/>
      <c r="B16365" s="212"/>
      <c r="C16365" s="63"/>
      <c r="D16365" s="400"/>
      <c r="E16365" s="135"/>
      <c r="F16365" s="136"/>
      <c r="G16365" s="136"/>
      <c r="H16365" s="135"/>
      <c r="I16365" s="135"/>
      <c r="J16365" s="222"/>
      <c r="K16365" s="223"/>
      <c r="L16365" s="212"/>
      <c r="M16365" s="211"/>
      <c r="N16365" s="212"/>
    </row>
    <row r="16397" spans="1:14" s="224" customFormat="1">
      <c r="A16397" s="63"/>
      <c r="B16397" s="212"/>
      <c r="C16397" s="63"/>
      <c r="D16397" s="400"/>
      <c r="E16397" s="135"/>
      <c r="F16397" s="136"/>
      <c r="G16397" s="136"/>
      <c r="H16397" s="135"/>
      <c r="I16397" s="135"/>
      <c r="J16397" s="222"/>
      <c r="K16397" s="223"/>
      <c r="L16397" s="212"/>
      <c r="M16397" s="211"/>
      <c r="N16397" s="212"/>
    </row>
    <row r="16429" spans="1:14" s="224" customFormat="1">
      <c r="A16429" s="63"/>
      <c r="B16429" s="212"/>
      <c r="C16429" s="63"/>
      <c r="D16429" s="400"/>
      <c r="E16429" s="135"/>
      <c r="F16429" s="136"/>
      <c r="G16429" s="136"/>
      <c r="H16429" s="135"/>
      <c r="I16429" s="135"/>
      <c r="J16429" s="222"/>
      <c r="K16429" s="223"/>
      <c r="L16429" s="212"/>
      <c r="M16429" s="211"/>
      <c r="N16429" s="212"/>
    </row>
    <row r="16461" spans="1:14" s="224" customFormat="1">
      <c r="A16461" s="63"/>
      <c r="B16461" s="212"/>
      <c r="C16461" s="63"/>
      <c r="D16461" s="400"/>
      <c r="E16461" s="135"/>
      <c r="F16461" s="136"/>
      <c r="G16461" s="136"/>
      <c r="H16461" s="135"/>
      <c r="I16461" s="135"/>
      <c r="J16461" s="222"/>
      <c r="K16461" s="223"/>
      <c r="L16461" s="212"/>
      <c r="M16461" s="211"/>
      <c r="N16461" s="212"/>
    </row>
    <row r="16493" spans="1:14" s="224" customFormat="1">
      <c r="A16493" s="63"/>
      <c r="B16493" s="212"/>
      <c r="C16493" s="63"/>
      <c r="D16493" s="400"/>
      <c r="E16493" s="135"/>
      <c r="F16493" s="136"/>
      <c r="G16493" s="136"/>
      <c r="H16493" s="135"/>
      <c r="I16493" s="135"/>
      <c r="J16493" s="222"/>
      <c r="K16493" s="223"/>
      <c r="L16493" s="212"/>
      <c r="M16493" s="211"/>
      <c r="N16493" s="212"/>
    </row>
    <row r="16525" spans="1:14" s="224" customFormat="1">
      <c r="A16525" s="63"/>
      <c r="B16525" s="212"/>
      <c r="C16525" s="63"/>
      <c r="D16525" s="400"/>
      <c r="E16525" s="135"/>
      <c r="F16525" s="136"/>
      <c r="G16525" s="136"/>
      <c r="H16525" s="135"/>
      <c r="I16525" s="135"/>
      <c r="J16525" s="222"/>
      <c r="K16525" s="223"/>
      <c r="L16525" s="212"/>
      <c r="M16525" s="211"/>
      <c r="N16525" s="212"/>
    </row>
    <row r="16557" spans="1:14" s="224" customFormat="1">
      <c r="A16557" s="63"/>
      <c r="B16557" s="212"/>
      <c r="C16557" s="63"/>
      <c r="D16557" s="400"/>
      <c r="E16557" s="135"/>
      <c r="F16557" s="136"/>
      <c r="G16557" s="136"/>
      <c r="H16557" s="135"/>
      <c r="I16557" s="135"/>
      <c r="J16557" s="222"/>
      <c r="K16557" s="223"/>
      <c r="L16557" s="212"/>
      <c r="M16557" s="211"/>
      <c r="N16557" s="212"/>
    </row>
    <row r="16589" spans="1:14" s="224" customFormat="1">
      <c r="A16589" s="63"/>
      <c r="B16589" s="212"/>
      <c r="C16589" s="63"/>
      <c r="D16589" s="400"/>
      <c r="E16589" s="135"/>
      <c r="F16589" s="136"/>
      <c r="G16589" s="136"/>
      <c r="H16589" s="135"/>
      <c r="I16589" s="135"/>
      <c r="J16589" s="222"/>
      <c r="K16589" s="223"/>
      <c r="L16589" s="212"/>
      <c r="M16589" s="211"/>
      <c r="N16589" s="212"/>
    </row>
    <row r="16621" spans="1:14" s="224" customFormat="1">
      <c r="A16621" s="63"/>
      <c r="B16621" s="212"/>
      <c r="C16621" s="63"/>
      <c r="D16621" s="400"/>
      <c r="E16621" s="135"/>
      <c r="F16621" s="136"/>
      <c r="G16621" s="136"/>
      <c r="H16621" s="135"/>
      <c r="I16621" s="135"/>
      <c r="J16621" s="222"/>
      <c r="K16621" s="223"/>
      <c r="L16621" s="212"/>
      <c r="M16621" s="211"/>
      <c r="N16621" s="212"/>
    </row>
    <row r="16653" spans="1:14" s="224" customFormat="1">
      <c r="A16653" s="63"/>
      <c r="B16653" s="212"/>
      <c r="C16653" s="63"/>
      <c r="D16653" s="400"/>
      <c r="E16653" s="135"/>
      <c r="F16653" s="136"/>
      <c r="G16653" s="136"/>
      <c r="H16653" s="135"/>
      <c r="I16653" s="135"/>
      <c r="J16653" s="222"/>
      <c r="K16653" s="223"/>
      <c r="L16653" s="212"/>
      <c r="M16653" s="211"/>
      <c r="N16653" s="212"/>
    </row>
    <row r="16685" spans="1:14" s="224" customFormat="1">
      <c r="A16685" s="63"/>
      <c r="B16685" s="212"/>
      <c r="C16685" s="63"/>
      <c r="D16685" s="400"/>
      <c r="E16685" s="135"/>
      <c r="F16685" s="136"/>
      <c r="G16685" s="136"/>
      <c r="H16685" s="135"/>
      <c r="I16685" s="135"/>
      <c r="J16685" s="222"/>
      <c r="K16685" s="223"/>
      <c r="L16685" s="212"/>
      <c r="M16685" s="211"/>
      <c r="N16685" s="212"/>
    </row>
    <row r="16717" spans="1:14" s="224" customFormat="1">
      <c r="A16717" s="63"/>
      <c r="B16717" s="212"/>
      <c r="C16717" s="63"/>
      <c r="D16717" s="400"/>
      <c r="E16717" s="135"/>
      <c r="F16717" s="136"/>
      <c r="G16717" s="136"/>
      <c r="H16717" s="135"/>
      <c r="I16717" s="135"/>
      <c r="J16717" s="222"/>
      <c r="K16717" s="223"/>
      <c r="L16717" s="212"/>
      <c r="M16717" s="211"/>
      <c r="N16717" s="212"/>
    </row>
    <row r="16749" spans="1:14" s="224" customFormat="1">
      <c r="A16749" s="63"/>
      <c r="B16749" s="212"/>
      <c r="C16749" s="63"/>
      <c r="D16749" s="400"/>
      <c r="E16749" s="135"/>
      <c r="F16749" s="136"/>
      <c r="G16749" s="136"/>
      <c r="H16749" s="135"/>
      <c r="I16749" s="135"/>
      <c r="J16749" s="222"/>
      <c r="K16749" s="223"/>
      <c r="L16749" s="212"/>
      <c r="M16749" s="211"/>
      <c r="N16749" s="212"/>
    </row>
    <row r="16781" spans="1:14" s="224" customFormat="1">
      <c r="A16781" s="63"/>
      <c r="B16781" s="212"/>
      <c r="C16781" s="63"/>
      <c r="D16781" s="400"/>
      <c r="E16781" s="135"/>
      <c r="F16781" s="136"/>
      <c r="G16781" s="136"/>
      <c r="H16781" s="135"/>
      <c r="I16781" s="135"/>
      <c r="J16781" s="222"/>
      <c r="K16781" s="223"/>
      <c r="L16781" s="212"/>
      <c r="M16781" s="211"/>
      <c r="N16781" s="212"/>
    </row>
    <row r="16813" spans="1:14" s="224" customFormat="1">
      <c r="A16813" s="63"/>
      <c r="B16813" s="212"/>
      <c r="C16813" s="63"/>
      <c r="D16813" s="400"/>
      <c r="E16813" s="135"/>
      <c r="F16813" s="136"/>
      <c r="G16813" s="136"/>
      <c r="H16813" s="135"/>
      <c r="I16813" s="135"/>
      <c r="J16813" s="222"/>
      <c r="K16813" s="223"/>
      <c r="L16813" s="212"/>
      <c r="M16813" s="211"/>
      <c r="N16813" s="212"/>
    </row>
    <row r="16845" spans="1:14" s="224" customFormat="1">
      <c r="A16845" s="63"/>
      <c r="B16845" s="212"/>
      <c r="C16845" s="63"/>
      <c r="D16845" s="400"/>
      <c r="E16845" s="135"/>
      <c r="F16845" s="136"/>
      <c r="G16845" s="136"/>
      <c r="H16845" s="135"/>
      <c r="I16845" s="135"/>
      <c r="J16845" s="222"/>
      <c r="K16845" s="223"/>
      <c r="L16845" s="212"/>
      <c r="M16845" s="211"/>
      <c r="N16845" s="212"/>
    </row>
    <row r="16877" spans="1:14" s="224" customFormat="1">
      <c r="A16877" s="63"/>
      <c r="B16877" s="212"/>
      <c r="C16877" s="63"/>
      <c r="D16877" s="400"/>
      <c r="E16877" s="135"/>
      <c r="F16877" s="136"/>
      <c r="G16877" s="136"/>
      <c r="H16877" s="135"/>
      <c r="I16877" s="135"/>
      <c r="J16877" s="222"/>
      <c r="K16877" s="223"/>
      <c r="L16877" s="212"/>
      <c r="M16877" s="211"/>
      <c r="N16877" s="212"/>
    </row>
    <row r="16909" spans="1:14" s="224" customFormat="1">
      <c r="A16909" s="63"/>
      <c r="B16909" s="212"/>
      <c r="C16909" s="63"/>
      <c r="D16909" s="400"/>
      <c r="E16909" s="135"/>
      <c r="F16909" s="136"/>
      <c r="G16909" s="136"/>
      <c r="H16909" s="135"/>
      <c r="I16909" s="135"/>
      <c r="J16909" s="222"/>
      <c r="K16909" s="223"/>
      <c r="L16909" s="212"/>
      <c r="M16909" s="211"/>
      <c r="N16909" s="212"/>
    </row>
    <row r="16941" spans="1:14" s="224" customFormat="1">
      <c r="A16941" s="63"/>
      <c r="B16941" s="212"/>
      <c r="C16941" s="63"/>
      <c r="D16941" s="400"/>
      <c r="E16941" s="135"/>
      <c r="F16941" s="136"/>
      <c r="G16941" s="136"/>
      <c r="H16941" s="135"/>
      <c r="I16941" s="135"/>
      <c r="J16941" s="222"/>
      <c r="K16941" s="223"/>
      <c r="L16941" s="212"/>
      <c r="M16941" s="211"/>
      <c r="N16941" s="212"/>
    </row>
    <row r="16973" spans="1:14" s="224" customFormat="1">
      <c r="A16973" s="63"/>
      <c r="B16973" s="212"/>
      <c r="C16973" s="63"/>
      <c r="D16973" s="400"/>
      <c r="E16973" s="135"/>
      <c r="F16973" s="136"/>
      <c r="G16973" s="136"/>
      <c r="H16973" s="135"/>
      <c r="I16973" s="135"/>
      <c r="J16973" s="222"/>
      <c r="K16973" s="223"/>
      <c r="L16973" s="212"/>
      <c r="M16973" s="211"/>
      <c r="N16973" s="212"/>
    </row>
    <row r="17005" spans="1:14" s="224" customFormat="1">
      <c r="A17005" s="63"/>
      <c r="B17005" s="212"/>
      <c r="C17005" s="63"/>
      <c r="D17005" s="400"/>
      <c r="E17005" s="135"/>
      <c r="F17005" s="136"/>
      <c r="G17005" s="136"/>
      <c r="H17005" s="135"/>
      <c r="I17005" s="135"/>
      <c r="J17005" s="222"/>
      <c r="K17005" s="223"/>
      <c r="L17005" s="212"/>
      <c r="M17005" s="211"/>
      <c r="N17005" s="212"/>
    </row>
    <row r="17037" spans="1:14" s="224" customFormat="1">
      <c r="A17037" s="63"/>
      <c r="B17037" s="212"/>
      <c r="C17037" s="63"/>
      <c r="D17037" s="400"/>
      <c r="E17037" s="135"/>
      <c r="F17037" s="136"/>
      <c r="G17037" s="136"/>
      <c r="H17037" s="135"/>
      <c r="I17037" s="135"/>
      <c r="J17037" s="222"/>
      <c r="K17037" s="223"/>
      <c r="L17037" s="212"/>
      <c r="M17037" s="211"/>
      <c r="N17037" s="212"/>
    </row>
    <row r="17069" spans="1:14" s="224" customFormat="1">
      <c r="A17069" s="63"/>
      <c r="B17069" s="212"/>
      <c r="C17069" s="63"/>
      <c r="D17069" s="400"/>
      <c r="E17069" s="135"/>
      <c r="F17069" s="136"/>
      <c r="G17069" s="136"/>
      <c r="H17069" s="135"/>
      <c r="I17069" s="135"/>
      <c r="J17069" s="222"/>
      <c r="K17069" s="223"/>
      <c r="L17069" s="212"/>
      <c r="M17069" s="211"/>
      <c r="N17069" s="212"/>
    </row>
    <row r="17101" spans="1:14" s="224" customFormat="1">
      <c r="A17101" s="63"/>
      <c r="B17101" s="212"/>
      <c r="C17101" s="63"/>
      <c r="D17101" s="400"/>
      <c r="E17101" s="135"/>
      <c r="F17101" s="136"/>
      <c r="G17101" s="136"/>
      <c r="H17101" s="135"/>
      <c r="I17101" s="135"/>
      <c r="J17101" s="222"/>
      <c r="K17101" s="223"/>
      <c r="L17101" s="212"/>
      <c r="M17101" s="211"/>
      <c r="N17101" s="212"/>
    </row>
    <row r="17133" spans="1:14" s="224" customFormat="1">
      <c r="A17133" s="63"/>
      <c r="B17133" s="212"/>
      <c r="C17133" s="63"/>
      <c r="D17133" s="400"/>
      <c r="E17133" s="135"/>
      <c r="F17133" s="136"/>
      <c r="G17133" s="136"/>
      <c r="H17133" s="135"/>
      <c r="I17133" s="135"/>
      <c r="J17133" s="222"/>
      <c r="K17133" s="223"/>
      <c r="L17133" s="212"/>
      <c r="M17133" s="211"/>
      <c r="N17133" s="212"/>
    </row>
    <row r="17165" spans="1:14" s="224" customFormat="1">
      <c r="A17165" s="63"/>
      <c r="B17165" s="212"/>
      <c r="C17165" s="63"/>
      <c r="D17165" s="400"/>
      <c r="E17165" s="135"/>
      <c r="F17165" s="136"/>
      <c r="G17165" s="136"/>
      <c r="H17165" s="135"/>
      <c r="I17165" s="135"/>
      <c r="J17165" s="222"/>
      <c r="K17165" s="223"/>
      <c r="L17165" s="212"/>
      <c r="M17165" s="211"/>
      <c r="N17165" s="212"/>
    </row>
    <row r="17197" spans="1:14" s="224" customFormat="1">
      <c r="A17197" s="63"/>
      <c r="B17197" s="212"/>
      <c r="C17197" s="63"/>
      <c r="D17197" s="400"/>
      <c r="E17197" s="135"/>
      <c r="F17197" s="136"/>
      <c r="G17197" s="136"/>
      <c r="H17197" s="135"/>
      <c r="I17197" s="135"/>
      <c r="J17197" s="222"/>
      <c r="K17197" s="223"/>
      <c r="L17197" s="212"/>
      <c r="M17197" s="211"/>
      <c r="N17197" s="212"/>
    </row>
    <row r="17229" spans="1:14" s="224" customFormat="1">
      <c r="A17229" s="63"/>
      <c r="B17229" s="212"/>
      <c r="C17229" s="63"/>
      <c r="D17229" s="400"/>
      <c r="E17229" s="135"/>
      <c r="F17229" s="136"/>
      <c r="G17229" s="136"/>
      <c r="H17229" s="135"/>
      <c r="I17229" s="135"/>
      <c r="J17229" s="222"/>
      <c r="K17229" s="223"/>
      <c r="L17229" s="212"/>
      <c r="M17229" s="211"/>
      <c r="N17229" s="212"/>
    </row>
    <row r="17261" spans="1:14" s="224" customFormat="1">
      <c r="A17261" s="63"/>
      <c r="B17261" s="212"/>
      <c r="C17261" s="63"/>
      <c r="D17261" s="400"/>
      <c r="E17261" s="135"/>
      <c r="F17261" s="136"/>
      <c r="G17261" s="136"/>
      <c r="H17261" s="135"/>
      <c r="I17261" s="135"/>
      <c r="J17261" s="222"/>
      <c r="K17261" s="223"/>
      <c r="L17261" s="212"/>
      <c r="M17261" s="211"/>
      <c r="N17261" s="212"/>
    </row>
    <row r="17293" spans="1:14" s="224" customFormat="1">
      <c r="A17293" s="63"/>
      <c r="B17293" s="212"/>
      <c r="C17293" s="63"/>
      <c r="D17293" s="400"/>
      <c r="E17293" s="135"/>
      <c r="F17293" s="136"/>
      <c r="G17293" s="136"/>
      <c r="H17293" s="135"/>
      <c r="I17293" s="135"/>
      <c r="J17293" s="222"/>
      <c r="K17293" s="223"/>
      <c r="L17293" s="212"/>
      <c r="M17293" s="211"/>
      <c r="N17293" s="212"/>
    </row>
    <row r="17325" spans="1:14" s="224" customFormat="1">
      <c r="A17325" s="63"/>
      <c r="B17325" s="212"/>
      <c r="C17325" s="63"/>
      <c r="D17325" s="400"/>
      <c r="E17325" s="135"/>
      <c r="F17325" s="136"/>
      <c r="G17325" s="136"/>
      <c r="H17325" s="135"/>
      <c r="I17325" s="135"/>
      <c r="J17325" s="222"/>
      <c r="K17325" s="223"/>
      <c r="L17325" s="212"/>
      <c r="M17325" s="211"/>
      <c r="N17325" s="212"/>
    </row>
    <row r="17357" spans="1:14" s="224" customFormat="1">
      <c r="A17357" s="63"/>
      <c r="B17357" s="212"/>
      <c r="C17357" s="63"/>
      <c r="D17357" s="400"/>
      <c r="E17357" s="135"/>
      <c r="F17357" s="136"/>
      <c r="G17357" s="136"/>
      <c r="H17357" s="135"/>
      <c r="I17357" s="135"/>
      <c r="J17357" s="222"/>
      <c r="K17357" s="223"/>
      <c r="L17357" s="212"/>
      <c r="M17357" s="211"/>
      <c r="N17357" s="212"/>
    </row>
    <row r="17389" spans="1:14" s="224" customFormat="1">
      <c r="A17389" s="63"/>
      <c r="B17389" s="212"/>
      <c r="C17389" s="63"/>
      <c r="D17389" s="400"/>
      <c r="E17389" s="135"/>
      <c r="F17389" s="136"/>
      <c r="G17389" s="136"/>
      <c r="H17389" s="135"/>
      <c r="I17389" s="135"/>
      <c r="J17389" s="222"/>
      <c r="K17389" s="223"/>
      <c r="L17389" s="212"/>
      <c r="M17389" s="211"/>
      <c r="N17389" s="212"/>
    </row>
    <row r="17421" spans="1:14" s="224" customFormat="1">
      <c r="A17421" s="63"/>
      <c r="B17421" s="212"/>
      <c r="C17421" s="63"/>
      <c r="D17421" s="400"/>
      <c r="E17421" s="135"/>
      <c r="F17421" s="136"/>
      <c r="G17421" s="136"/>
      <c r="H17421" s="135"/>
      <c r="I17421" s="135"/>
      <c r="J17421" s="222"/>
      <c r="K17421" s="223"/>
      <c r="L17421" s="212"/>
      <c r="M17421" s="211"/>
      <c r="N17421" s="212"/>
    </row>
    <row r="17453" spans="1:14" s="224" customFormat="1">
      <c r="A17453" s="63"/>
      <c r="B17453" s="212"/>
      <c r="C17453" s="63"/>
      <c r="D17453" s="400"/>
      <c r="E17453" s="135"/>
      <c r="F17453" s="136"/>
      <c r="G17453" s="136"/>
      <c r="H17453" s="135"/>
      <c r="I17453" s="135"/>
      <c r="J17453" s="222"/>
      <c r="K17453" s="223"/>
      <c r="L17453" s="212"/>
      <c r="M17453" s="211"/>
      <c r="N17453" s="212"/>
    </row>
    <row r="17485" spans="1:14" s="224" customFormat="1">
      <c r="A17485" s="63"/>
      <c r="B17485" s="212"/>
      <c r="C17485" s="63"/>
      <c r="D17485" s="400"/>
      <c r="E17485" s="135"/>
      <c r="F17485" s="136"/>
      <c r="G17485" s="136"/>
      <c r="H17485" s="135"/>
      <c r="I17485" s="135"/>
      <c r="J17485" s="222"/>
      <c r="K17485" s="223"/>
      <c r="L17485" s="212"/>
      <c r="M17485" s="211"/>
      <c r="N17485" s="212"/>
    </row>
    <row r="17517" spans="1:14" s="224" customFormat="1">
      <c r="A17517" s="63"/>
      <c r="B17517" s="212"/>
      <c r="C17517" s="63"/>
      <c r="D17517" s="400"/>
      <c r="E17517" s="135"/>
      <c r="F17517" s="136"/>
      <c r="G17517" s="136"/>
      <c r="H17517" s="135"/>
      <c r="I17517" s="135"/>
      <c r="J17517" s="222"/>
      <c r="K17517" s="223"/>
      <c r="L17517" s="212"/>
      <c r="M17517" s="211"/>
      <c r="N17517" s="212"/>
    </row>
    <row r="17549" spans="1:14" s="224" customFormat="1">
      <c r="A17549" s="63"/>
      <c r="B17549" s="212"/>
      <c r="C17549" s="63"/>
      <c r="D17549" s="400"/>
      <c r="E17549" s="135"/>
      <c r="F17549" s="136"/>
      <c r="G17549" s="136"/>
      <c r="H17549" s="135"/>
      <c r="I17549" s="135"/>
      <c r="J17549" s="222"/>
      <c r="K17549" s="223"/>
      <c r="L17549" s="212"/>
      <c r="M17549" s="211"/>
      <c r="N17549" s="212"/>
    </row>
    <row r="17581" spans="1:14" s="224" customFormat="1">
      <c r="A17581" s="63"/>
      <c r="B17581" s="212"/>
      <c r="C17581" s="63"/>
      <c r="D17581" s="400"/>
      <c r="E17581" s="135"/>
      <c r="F17581" s="136"/>
      <c r="G17581" s="136"/>
      <c r="H17581" s="135"/>
      <c r="I17581" s="135"/>
      <c r="J17581" s="222"/>
      <c r="K17581" s="223"/>
      <c r="L17581" s="212"/>
      <c r="M17581" s="211"/>
      <c r="N17581" s="212"/>
    </row>
    <row r="17613" spans="1:14" s="224" customFormat="1">
      <c r="A17613" s="63"/>
      <c r="B17613" s="212"/>
      <c r="C17613" s="63"/>
      <c r="D17613" s="400"/>
      <c r="E17613" s="135"/>
      <c r="F17613" s="136"/>
      <c r="G17613" s="136"/>
      <c r="H17613" s="135"/>
      <c r="I17613" s="135"/>
      <c r="J17613" s="222"/>
      <c r="K17613" s="223"/>
      <c r="L17613" s="212"/>
      <c r="M17613" s="211"/>
      <c r="N17613" s="212"/>
    </row>
    <row r="17645" spans="1:14" s="224" customFormat="1">
      <c r="A17645" s="63"/>
      <c r="B17645" s="212"/>
      <c r="C17645" s="63"/>
      <c r="D17645" s="400"/>
      <c r="E17645" s="135"/>
      <c r="F17645" s="136"/>
      <c r="G17645" s="136"/>
      <c r="H17645" s="135"/>
      <c r="I17645" s="135"/>
      <c r="J17645" s="222"/>
      <c r="K17645" s="223"/>
      <c r="L17645" s="212"/>
      <c r="M17645" s="211"/>
      <c r="N17645" s="212"/>
    </row>
    <row r="17677" spans="1:14" s="224" customFormat="1">
      <c r="A17677" s="63"/>
      <c r="B17677" s="212"/>
      <c r="C17677" s="63"/>
      <c r="D17677" s="400"/>
      <c r="E17677" s="135"/>
      <c r="F17677" s="136"/>
      <c r="G17677" s="136"/>
      <c r="H17677" s="135"/>
      <c r="I17677" s="135"/>
      <c r="J17677" s="222"/>
      <c r="K17677" s="223"/>
      <c r="L17677" s="212"/>
      <c r="M17677" s="211"/>
      <c r="N17677" s="212"/>
    </row>
    <row r="17709" spans="1:14" s="224" customFormat="1">
      <c r="A17709" s="63"/>
      <c r="B17709" s="212"/>
      <c r="C17709" s="63"/>
      <c r="D17709" s="400"/>
      <c r="E17709" s="135"/>
      <c r="F17709" s="136"/>
      <c r="G17709" s="136"/>
      <c r="H17709" s="135"/>
      <c r="I17709" s="135"/>
      <c r="J17709" s="222"/>
      <c r="K17709" s="223"/>
      <c r="L17709" s="212"/>
      <c r="M17709" s="211"/>
      <c r="N17709" s="212"/>
    </row>
    <row r="17741" spans="1:14" s="224" customFormat="1">
      <c r="A17741" s="63"/>
      <c r="B17741" s="212"/>
      <c r="C17741" s="63"/>
      <c r="D17741" s="400"/>
      <c r="E17741" s="135"/>
      <c r="F17741" s="136"/>
      <c r="G17741" s="136"/>
      <c r="H17741" s="135"/>
      <c r="I17741" s="135"/>
      <c r="J17741" s="222"/>
      <c r="K17741" s="223"/>
      <c r="L17741" s="212"/>
      <c r="M17741" s="211"/>
      <c r="N17741" s="212"/>
    </row>
    <row r="17773" spans="1:14" s="224" customFormat="1">
      <c r="A17773" s="63"/>
      <c r="B17773" s="212"/>
      <c r="C17773" s="63"/>
      <c r="D17773" s="400"/>
      <c r="E17773" s="135"/>
      <c r="F17773" s="136"/>
      <c r="G17773" s="136"/>
      <c r="H17773" s="135"/>
      <c r="I17773" s="135"/>
      <c r="J17773" s="222"/>
      <c r="K17773" s="223"/>
      <c r="L17773" s="212"/>
      <c r="M17773" s="211"/>
      <c r="N17773" s="212"/>
    </row>
    <row r="17805" spans="1:14" s="224" customFormat="1">
      <c r="A17805" s="63"/>
      <c r="B17805" s="212"/>
      <c r="C17805" s="63"/>
      <c r="D17805" s="400"/>
      <c r="E17805" s="135"/>
      <c r="F17805" s="136"/>
      <c r="G17805" s="136"/>
      <c r="H17805" s="135"/>
      <c r="I17805" s="135"/>
      <c r="J17805" s="222"/>
      <c r="K17805" s="223"/>
      <c r="L17805" s="212"/>
      <c r="M17805" s="211"/>
      <c r="N17805" s="212"/>
    </row>
    <row r="17837" spans="1:14" s="224" customFormat="1">
      <c r="A17837" s="63"/>
      <c r="B17837" s="212"/>
      <c r="C17837" s="63"/>
      <c r="D17837" s="400"/>
      <c r="E17837" s="135"/>
      <c r="F17837" s="136"/>
      <c r="G17837" s="136"/>
      <c r="H17837" s="135"/>
      <c r="I17837" s="135"/>
      <c r="J17837" s="222"/>
      <c r="K17837" s="223"/>
      <c r="L17837" s="212"/>
      <c r="M17837" s="211"/>
      <c r="N17837" s="212"/>
    </row>
    <row r="17869" spans="1:14" s="224" customFormat="1">
      <c r="A17869" s="63"/>
      <c r="B17869" s="212"/>
      <c r="C17869" s="63"/>
      <c r="D17869" s="400"/>
      <c r="E17869" s="135"/>
      <c r="F17869" s="136"/>
      <c r="G17869" s="136"/>
      <c r="H17869" s="135"/>
      <c r="I17869" s="135"/>
      <c r="J17869" s="222"/>
      <c r="K17869" s="223"/>
      <c r="L17869" s="212"/>
      <c r="M17869" s="211"/>
      <c r="N17869" s="212"/>
    </row>
    <row r="17901" spans="1:14" s="224" customFormat="1">
      <c r="A17901" s="63"/>
      <c r="B17901" s="212"/>
      <c r="C17901" s="63"/>
      <c r="D17901" s="400"/>
      <c r="E17901" s="135"/>
      <c r="F17901" s="136"/>
      <c r="G17901" s="136"/>
      <c r="H17901" s="135"/>
      <c r="I17901" s="135"/>
      <c r="J17901" s="222"/>
      <c r="K17901" s="223"/>
      <c r="L17901" s="212"/>
      <c r="M17901" s="211"/>
      <c r="N17901" s="212"/>
    </row>
    <row r="17933" spans="1:14" s="224" customFormat="1">
      <c r="A17933" s="63"/>
      <c r="B17933" s="212"/>
      <c r="C17933" s="63"/>
      <c r="D17933" s="400"/>
      <c r="E17933" s="135"/>
      <c r="F17933" s="136"/>
      <c r="G17933" s="136"/>
      <c r="H17933" s="135"/>
      <c r="I17933" s="135"/>
      <c r="J17933" s="222"/>
      <c r="K17933" s="223"/>
      <c r="L17933" s="212"/>
      <c r="M17933" s="211"/>
      <c r="N17933" s="212"/>
    </row>
    <row r="17965" spans="1:14" s="224" customFormat="1">
      <c r="A17965" s="63"/>
      <c r="B17965" s="212"/>
      <c r="C17965" s="63"/>
      <c r="D17965" s="400"/>
      <c r="E17965" s="135"/>
      <c r="F17965" s="136"/>
      <c r="G17965" s="136"/>
      <c r="H17965" s="135"/>
      <c r="I17965" s="135"/>
      <c r="J17965" s="222"/>
      <c r="K17965" s="223"/>
      <c r="L17965" s="212"/>
      <c r="M17965" s="211"/>
      <c r="N17965" s="212"/>
    </row>
    <row r="17997" spans="1:14" s="224" customFormat="1">
      <c r="A17997" s="63"/>
      <c r="B17997" s="212"/>
      <c r="C17997" s="63"/>
      <c r="D17997" s="400"/>
      <c r="E17997" s="135"/>
      <c r="F17997" s="136"/>
      <c r="G17997" s="136"/>
      <c r="H17997" s="135"/>
      <c r="I17997" s="135"/>
      <c r="J17997" s="222"/>
      <c r="K17997" s="223"/>
      <c r="L17997" s="212"/>
      <c r="M17997" s="211"/>
      <c r="N17997" s="212"/>
    </row>
    <row r="18029" spans="1:14" s="224" customFormat="1">
      <c r="A18029" s="63"/>
      <c r="B18029" s="212"/>
      <c r="C18029" s="63"/>
      <c r="D18029" s="400"/>
      <c r="E18029" s="135"/>
      <c r="F18029" s="136"/>
      <c r="G18029" s="136"/>
      <c r="H18029" s="135"/>
      <c r="I18029" s="135"/>
      <c r="J18029" s="222"/>
      <c r="K18029" s="223"/>
      <c r="L18029" s="212"/>
      <c r="M18029" s="211"/>
      <c r="N18029" s="212"/>
    </row>
    <row r="18061" spans="1:14" s="224" customFormat="1">
      <c r="A18061" s="63"/>
      <c r="B18061" s="212"/>
      <c r="C18061" s="63"/>
      <c r="D18061" s="400"/>
      <c r="E18061" s="135"/>
      <c r="F18061" s="136"/>
      <c r="G18061" s="136"/>
      <c r="H18061" s="135"/>
      <c r="I18061" s="135"/>
      <c r="J18061" s="222"/>
      <c r="K18061" s="223"/>
      <c r="L18061" s="212"/>
      <c r="M18061" s="211"/>
      <c r="N18061" s="212"/>
    </row>
    <row r="18093" spans="1:14" s="224" customFormat="1">
      <c r="A18093" s="63"/>
      <c r="B18093" s="212"/>
      <c r="C18093" s="63"/>
      <c r="D18093" s="400"/>
      <c r="E18093" s="135"/>
      <c r="F18093" s="136"/>
      <c r="G18093" s="136"/>
      <c r="H18093" s="135"/>
      <c r="I18093" s="135"/>
      <c r="J18093" s="222"/>
      <c r="K18093" s="223"/>
      <c r="L18093" s="212"/>
      <c r="M18093" s="211"/>
      <c r="N18093" s="212"/>
    </row>
    <row r="18125" spans="1:14" s="224" customFormat="1">
      <c r="A18125" s="63"/>
      <c r="B18125" s="212"/>
      <c r="C18125" s="63"/>
      <c r="D18125" s="400"/>
      <c r="E18125" s="135"/>
      <c r="F18125" s="136"/>
      <c r="G18125" s="136"/>
      <c r="H18125" s="135"/>
      <c r="I18125" s="135"/>
      <c r="J18125" s="222"/>
      <c r="K18125" s="223"/>
      <c r="L18125" s="212"/>
      <c r="M18125" s="211"/>
      <c r="N18125" s="212"/>
    </row>
    <row r="18157" spans="1:14" s="224" customFormat="1">
      <c r="A18157" s="63"/>
      <c r="B18157" s="212"/>
      <c r="C18157" s="63"/>
      <c r="D18157" s="400"/>
      <c r="E18157" s="135"/>
      <c r="F18157" s="136"/>
      <c r="G18157" s="136"/>
      <c r="H18157" s="135"/>
      <c r="I18157" s="135"/>
      <c r="J18157" s="222"/>
      <c r="K18157" s="223"/>
      <c r="L18157" s="212"/>
      <c r="M18157" s="211"/>
      <c r="N18157" s="212"/>
    </row>
    <row r="18189" spans="1:14" s="224" customFormat="1">
      <c r="A18189" s="63"/>
      <c r="B18189" s="212"/>
      <c r="C18189" s="63"/>
      <c r="D18189" s="400"/>
      <c r="E18189" s="135"/>
      <c r="F18189" s="136"/>
      <c r="G18189" s="136"/>
      <c r="H18189" s="135"/>
      <c r="I18189" s="135"/>
      <c r="J18189" s="222"/>
      <c r="K18189" s="223"/>
      <c r="L18189" s="212"/>
      <c r="M18189" s="211"/>
      <c r="N18189" s="212"/>
    </row>
    <row r="18221" spans="1:14" s="224" customFormat="1">
      <c r="A18221" s="63"/>
      <c r="B18221" s="212"/>
      <c r="C18221" s="63"/>
      <c r="D18221" s="400"/>
      <c r="E18221" s="135"/>
      <c r="F18221" s="136"/>
      <c r="G18221" s="136"/>
      <c r="H18221" s="135"/>
      <c r="I18221" s="135"/>
      <c r="J18221" s="222"/>
      <c r="K18221" s="223"/>
      <c r="L18221" s="212"/>
      <c r="M18221" s="211"/>
      <c r="N18221" s="212"/>
    </row>
    <row r="18253" spans="1:14" s="224" customFormat="1">
      <c r="A18253" s="63"/>
      <c r="B18253" s="212"/>
      <c r="C18253" s="63"/>
      <c r="D18253" s="400"/>
      <c r="E18253" s="135"/>
      <c r="F18253" s="136"/>
      <c r="G18253" s="136"/>
      <c r="H18253" s="135"/>
      <c r="I18253" s="135"/>
      <c r="J18253" s="222"/>
      <c r="K18253" s="223"/>
      <c r="L18253" s="212"/>
      <c r="M18253" s="211"/>
      <c r="N18253" s="212"/>
    </row>
    <row r="18285" spans="1:14" s="224" customFormat="1">
      <c r="A18285" s="63"/>
      <c r="B18285" s="212"/>
      <c r="C18285" s="63"/>
      <c r="D18285" s="400"/>
      <c r="E18285" s="135"/>
      <c r="F18285" s="136"/>
      <c r="G18285" s="136"/>
      <c r="H18285" s="135"/>
      <c r="I18285" s="135"/>
      <c r="J18285" s="222"/>
      <c r="K18285" s="223"/>
      <c r="L18285" s="212"/>
      <c r="M18285" s="211"/>
      <c r="N18285" s="212"/>
    </row>
    <row r="18317" spans="1:14" s="224" customFormat="1">
      <c r="A18317" s="63"/>
      <c r="B18317" s="212"/>
      <c r="C18317" s="63"/>
      <c r="D18317" s="400"/>
      <c r="E18317" s="135"/>
      <c r="F18317" s="136"/>
      <c r="G18317" s="136"/>
      <c r="H18317" s="135"/>
      <c r="I18317" s="135"/>
      <c r="J18317" s="222"/>
      <c r="K18317" s="223"/>
      <c r="L18317" s="212"/>
      <c r="M18317" s="211"/>
      <c r="N18317" s="212"/>
    </row>
    <row r="18349" spans="1:14" s="224" customFormat="1">
      <c r="A18349" s="63"/>
      <c r="B18349" s="212"/>
      <c r="C18349" s="63"/>
      <c r="D18349" s="400"/>
      <c r="E18349" s="135"/>
      <c r="F18349" s="136"/>
      <c r="G18349" s="136"/>
      <c r="H18349" s="135"/>
      <c r="I18349" s="135"/>
      <c r="J18349" s="222"/>
      <c r="K18349" s="223"/>
      <c r="L18349" s="212"/>
      <c r="M18349" s="211"/>
      <c r="N18349" s="212"/>
    </row>
    <row r="18381" spans="1:14" s="224" customFormat="1">
      <c r="A18381" s="63"/>
      <c r="B18381" s="212"/>
      <c r="C18381" s="63"/>
      <c r="D18381" s="400"/>
      <c r="E18381" s="135"/>
      <c r="F18381" s="136"/>
      <c r="G18381" s="136"/>
      <c r="H18381" s="135"/>
      <c r="I18381" s="135"/>
      <c r="J18381" s="222"/>
      <c r="K18381" s="223"/>
      <c r="L18381" s="212"/>
      <c r="M18381" s="211"/>
      <c r="N18381" s="212"/>
    </row>
    <row r="18413" spans="1:14" s="224" customFormat="1">
      <c r="A18413" s="63"/>
      <c r="B18413" s="212"/>
      <c r="C18413" s="63"/>
      <c r="D18413" s="400"/>
      <c r="E18413" s="135"/>
      <c r="F18413" s="136"/>
      <c r="G18413" s="136"/>
      <c r="H18413" s="135"/>
      <c r="I18413" s="135"/>
      <c r="J18413" s="222"/>
      <c r="K18413" s="223"/>
      <c r="L18413" s="212"/>
      <c r="M18413" s="211"/>
      <c r="N18413" s="212"/>
    </row>
    <row r="18445" spans="1:14" s="224" customFormat="1">
      <c r="A18445" s="63"/>
      <c r="B18445" s="212"/>
      <c r="C18445" s="63"/>
      <c r="D18445" s="400"/>
      <c r="E18445" s="135"/>
      <c r="F18445" s="136"/>
      <c r="G18445" s="136"/>
      <c r="H18445" s="135"/>
      <c r="I18445" s="135"/>
      <c r="J18445" s="222"/>
      <c r="K18445" s="223"/>
      <c r="L18445" s="212"/>
      <c r="M18445" s="211"/>
      <c r="N18445" s="212"/>
    </row>
    <row r="18477" spans="1:14" s="224" customFormat="1">
      <c r="A18477" s="63"/>
      <c r="B18477" s="212"/>
      <c r="C18477" s="63"/>
      <c r="D18477" s="400"/>
      <c r="E18477" s="135"/>
      <c r="F18477" s="136"/>
      <c r="G18477" s="136"/>
      <c r="H18477" s="135"/>
      <c r="I18477" s="135"/>
      <c r="J18477" s="222"/>
      <c r="K18477" s="223"/>
      <c r="L18477" s="212"/>
      <c r="M18477" s="211"/>
      <c r="N18477" s="212"/>
    </row>
    <row r="18509" spans="1:14" s="224" customFormat="1">
      <c r="A18509" s="63"/>
      <c r="B18509" s="212"/>
      <c r="C18509" s="63"/>
      <c r="D18509" s="400"/>
      <c r="E18509" s="135"/>
      <c r="F18509" s="136"/>
      <c r="G18509" s="136"/>
      <c r="H18509" s="135"/>
      <c r="I18509" s="135"/>
      <c r="J18509" s="222"/>
      <c r="K18509" s="223"/>
      <c r="L18509" s="212"/>
      <c r="M18509" s="211"/>
      <c r="N18509" s="212"/>
    </row>
    <row r="18541" spans="1:14" s="224" customFormat="1">
      <c r="A18541" s="63"/>
      <c r="B18541" s="212"/>
      <c r="C18541" s="63"/>
      <c r="D18541" s="400"/>
      <c r="E18541" s="135"/>
      <c r="F18541" s="136"/>
      <c r="G18541" s="136"/>
      <c r="H18541" s="135"/>
      <c r="I18541" s="135"/>
      <c r="J18541" s="222"/>
      <c r="K18541" s="223"/>
      <c r="L18541" s="212"/>
      <c r="M18541" s="211"/>
      <c r="N18541" s="212"/>
    </row>
    <row r="18573" spans="1:14" s="224" customFormat="1">
      <c r="A18573" s="63"/>
      <c r="B18573" s="212"/>
      <c r="C18573" s="63"/>
      <c r="D18573" s="400"/>
      <c r="E18573" s="135"/>
      <c r="F18573" s="136"/>
      <c r="G18573" s="136"/>
      <c r="H18573" s="135"/>
      <c r="I18573" s="135"/>
      <c r="J18573" s="222"/>
      <c r="K18573" s="223"/>
      <c r="L18573" s="212"/>
      <c r="M18573" s="211"/>
      <c r="N18573" s="212"/>
    </row>
    <row r="18605" spans="1:14" s="224" customFormat="1">
      <c r="A18605" s="63"/>
      <c r="B18605" s="212"/>
      <c r="C18605" s="63"/>
      <c r="D18605" s="400"/>
      <c r="E18605" s="135"/>
      <c r="F18605" s="136"/>
      <c r="G18605" s="136"/>
      <c r="H18605" s="135"/>
      <c r="I18605" s="135"/>
      <c r="J18605" s="222"/>
      <c r="K18605" s="223"/>
      <c r="L18605" s="212"/>
      <c r="M18605" s="211"/>
      <c r="N18605" s="212"/>
    </row>
    <row r="18637" spans="1:14" s="224" customFormat="1">
      <c r="A18637" s="63"/>
      <c r="B18637" s="212"/>
      <c r="C18637" s="63"/>
      <c r="D18637" s="400"/>
      <c r="E18637" s="135"/>
      <c r="F18637" s="136"/>
      <c r="G18637" s="136"/>
      <c r="H18637" s="135"/>
      <c r="I18637" s="135"/>
      <c r="J18637" s="222"/>
      <c r="K18637" s="223"/>
      <c r="L18637" s="212"/>
      <c r="M18637" s="211"/>
      <c r="N18637" s="212"/>
    </row>
    <row r="18669" spans="1:14" s="224" customFormat="1">
      <c r="A18669" s="63"/>
      <c r="B18669" s="212"/>
      <c r="C18669" s="63"/>
      <c r="D18669" s="400"/>
      <c r="E18669" s="135"/>
      <c r="F18669" s="136"/>
      <c r="G18669" s="136"/>
      <c r="H18669" s="135"/>
      <c r="I18669" s="135"/>
      <c r="J18669" s="222"/>
      <c r="K18669" s="223"/>
      <c r="L18669" s="212"/>
      <c r="M18669" s="211"/>
      <c r="N18669" s="212"/>
    </row>
    <row r="18701" spans="1:14" s="224" customFormat="1">
      <c r="A18701" s="63"/>
      <c r="B18701" s="212"/>
      <c r="C18701" s="63"/>
      <c r="D18701" s="400"/>
      <c r="E18701" s="135"/>
      <c r="F18701" s="136"/>
      <c r="G18701" s="136"/>
      <c r="H18701" s="135"/>
      <c r="I18701" s="135"/>
      <c r="J18701" s="222"/>
      <c r="K18701" s="223"/>
      <c r="L18701" s="212"/>
      <c r="M18701" s="211"/>
      <c r="N18701" s="212"/>
    </row>
    <row r="18733" spans="1:14" s="224" customFormat="1">
      <c r="A18733" s="63"/>
      <c r="B18733" s="212"/>
      <c r="C18733" s="63"/>
      <c r="D18733" s="400"/>
      <c r="E18733" s="135"/>
      <c r="F18733" s="136"/>
      <c r="G18733" s="136"/>
      <c r="H18733" s="135"/>
      <c r="I18733" s="135"/>
      <c r="J18733" s="222"/>
      <c r="K18733" s="223"/>
      <c r="L18733" s="212"/>
      <c r="M18733" s="211"/>
      <c r="N18733" s="212"/>
    </row>
    <row r="18765" spans="1:14" s="224" customFormat="1">
      <c r="A18765" s="63"/>
      <c r="B18765" s="212"/>
      <c r="C18765" s="63"/>
      <c r="D18765" s="400"/>
      <c r="E18765" s="135"/>
      <c r="F18765" s="136"/>
      <c r="G18765" s="136"/>
      <c r="H18765" s="135"/>
      <c r="I18765" s="135"/>
      <c r="J18765" s="222"/>
      <c r="K18765" s="223"/>
      <c r="L18765" s="212"/>
      <c r="M18765" s="211"/>
      <c r="N18765" s="212"/>
    </row>
    <row r="18797" spans="1:14" s="224" customFormat="1">
      <c r="A18797" s="63"/>
      <c r="B18797" s="212"/>
      <c r="C18797" s="63"/>
      <c r="D18797" s="400"/>
      <c r="E18797" s="135"/>
      <c r="F18797" s="136"/>
      <c r="G18797" s="136"/>
      <c r="H18797" s="135"/>
      <c r="I18797" s="135"/>
      <c r="J18797" s="222"/>
      <c r="K18797" s="223"/>
      <c r="L18797" s="212"/>
      <c r="M18797" s="211"/>
      <c r="N18797" s="212"/>
    </row>
    <row r="18829" spans="1:14" s="224" customFormat="1">
      <c r="A18829" s="63"/>
      <c r="B18829" s="212"/>
      <c r="C18829" s="63"/>
      <c r="D18829" s="400"/>
      <c r="E18829" s="135"/>
      <c r="F18829" s="136"/>
      <c r="G18829" s="136"/>
      <c r="H18829" s="135"/>
      <c r="I18829" s="135"/>
      <c r="J18829" s="222"/>
      <c r="K18829" s="223"/>
      <c r="L18829" s="212"/>
      <c r="M18829" s="211"/>
      <c r="N18829" s="212"/>
    </row>
    <row r="18861" spans="1:14" s="224" customFormat="1">
      <c r="A18861" s="63"/>
      <c r="B18861" s="212"/>
      <c r="C18861" s="63"/>
      <c r="D18861" s="400"/>
      <c r="E18861" s="135"/>
      <c r="F18861" s="136"/>
      <c r="G18861" s="136"/>
      <c r="H18861" s="135"/>
      <c r="I18861" s="135"/>
      <c r="J18861" s="222"/>
      <c r="K18861" s="223"/>
      <c r="L18861" s="212"/>
      <c r="M18861" s="211"/>
      <c r="N18861" s="212"/>
    </row>
    <row r="18893" spans="1:14" s="224" customFormat="1">
      <c r="A18893" s="63"/>
      <c r="B18893" s="212"/>
      <c r="C18893" s="63"/>
      <c r="D18893" s="400"/>
      <c r="E18893" s="135"/>
      <c r="F18893" s="136"/>
      <c r="G18893" s="136"/>
      <c r="H18893" s="135"/>
      <c r="I18893" s="135"/>
      <c r="J18893" s="222"/>
      <c r="K18893" s="223"/>
      <c r="L18893" s="212"/>
      <c r="M18893" s="211"/>
      <c r="N18893" s="212"/>
    </row>
    <row r="18925" spans="1:14" s="224" customFormat="1">
      <c r="A18925" s="63"/>
      <c r="B18925" s="212"/>
      <c r="C18925" s="63"/>
      <c r="D18925" s="400"/>
      <c r="E18925" s="135"/>
      <c r="F18925" s="136"/>
      <c r="G18925" s="136"/>
      <c r="H18925" s="135"/>
      <c r="I18925" s="135"/>
      <c r="J18925" s="222"/>
      <c r="K18925" s="223"/>
      <c r="L18925" s="212"/>
      <c r="M18925" s="211"/>
      <c r="N18925" s="212"/>
    </row>
    <row r="18957" spans="1:14" s="224" customFormat="1">
      <c r="A18957" s="63"/>
      <c r="B18957" s="212"/>
      <c r="C18957" s="63"/>
      <c r="D18957" s="400"/>
      <c r="E18957" s="135"/>
      <c r="F18957" s="136"/>
      <c r="G18957" s="136"/>
      <c r="H18957" s="135"/>
      <c r="I18957" s="135"/>
      <c r="J18957" s="222"/>
      <c r="K18957" s="223"/>
      <c r="L18957" s="212"/>
      <c r="M18957" s="211"/>
      <c r="N18957" s="212"/>
    </row>
    <row r="18989" spans="1:14" s="224" customFormat="1">
      <c r="A18989" s="63"/>
      <c r="B18989" s="212"/>
      <c r="C18989" s="63"/>
      <c r="D18989" s="400"/>
      <c r="E18989" s="135"/>
      <c r="F18989" s="136"/>
      <c r="G18989" s="136"/>
      <c r="H18989" s="135"/>
      <c r="I18989" s="135"/>
      <c r="J18989" s="222"/>
      <c r="K18989" s="223"/>
      <c r="L18989" s="212"/>
      <c r="M18989" s="211"/>
      <c r="N18989" s="212"/>
    </row>
    <row r="19021" spans="1:14" s="224" customFormat="1">
      <c r="A19021" s="63"/>
      <c r="B19021" s="212"/>
      <c r="C19021" s="63"/>
      <c r="D19021" s="400"/>
      <c r="E19021" s="135"/>
      <c r="F19021" s="136"/>
      <c r="G19021" s="136"/>
      <c r="H19021" s="135"/>
      <c r="I19021" s="135"/>
      <c r="J19021" s="222"/>
      <c r="K19021" s="223"/>
      <c r="L19021" s="212"/>
      <c r="M19021" s="211"/>
      <c r="N19021" s="212"/>
    </row>
    <row r="19053" spans="1:14" s="224" customFormat="1">
      <c r="A19053" s="63"/>
      <c r="B19053" s="212"/>
      <c r="C19053" s="63"/>
      <c r="D19053" s="400"/>
      <c r="E19053" s="135"/>
      <c r="F19053" s="136"/>
      <c r="G19053" s="136"/>
      <c r="H19053" s="135"/>
      <c r="I19053" s="135"/>
      <c r="J19053" s="222"/>
      <c r="K19053" s="223"/>
      <c r="L19053" s="212"/>
      <c r="M19053" s="211"/>
      <c r="N19053" s="212"/>
    </row>
    <row r="19085" spans="1:14" s="224" customFormat="1">
      <c r="A19085" s="63"/>
      <c r="B19085" s="212"/>
      <c r="C19085" s="63"/>
      <c r="D19085" s="400"/>
      <c r="E19085" s="135"/>
      <c r="F19085" s="136"/>
      <c r="G19085" s="136"/>
      <c r="H19085" s="135"/>
      <c r="I19085" s="135"/>
      <c r="J19085" s="222"/>
      <c r="K19085" s="223"/>
      <c r="L19085" s="212"/>
      <c r="M19085" s="211"/>
      <c r="N19085" s="212"/>
    </row>
    <row r="19117" spans="1:14" s="224" customFormat="1">
      <c r="A19117" s="63"/>
      <c r="B19117" s="212"/>
      <c r="C19117" s="63"/>
      <c r="D19117" s="400"/>
      <c r="E19117" s="135"/>
      <c r="F19117" s="136"/>
      <c r="G19117" s="136"/>
      <c r="H19117" s="135"/>
      <c r="I19117" s="135"/>
      <c r="J19117" s="222"/>
      <c r="K19117" s="223"/>
      <c r="L19117" s="212"/>
      <c r="M19117" s="211"/>
      <c r="N19117" s="212"/>
    </row>
    <row r="19149" spans="1:14" s="224" customFormat="1">
      <c r="A19149" s="63"/>
      <c r="B19149" s="212"/>
      <c r="C19149" s="63"/>
      <c r="D19149" s="400"/>
      <c r="E19149" s="135"/>
      <c r="F19149" s="136"/>
      <c r="G19149" s="136"/>
      <c r="H19149" s="135"/>
      <c r="I19149" s="135"/>
      <c r="J19149" s="222"/>
      <c r="K19149" s="223"/>
      <c r="L19149" s="212"/>
      <c r="M19149" s="211"/>
      <c r="N19149" s="212"/>
    </row>
    <row r="19181" spans="1:14" s="224" customFormat="1">
      <c r="A19181" s="63"/>
      <c r="B19181" s="212"/>
      <c r="C19181" s="63"/>
      <c r="D19181" s="400"/>
      <c r="E19181" s="135"/>
      <c r="F19181" s="136"/>
      <c r="G19181" s="136"/>
      <c r="H19181" s="135"/>
      <c r="I19181" s="135"/>
      <c r="J19181" s="222"/>
      <c r="K19181" s="223"/>
      <c r="L19181" s="212"/>
      <c r="M19181" s="211"/>
      <c r="N19181" s="212"/>
    </row>
    <row r="19213" spans="1:14" s="224" customFormat="1">
      <c r="A19213" s="63"/>
      <c r="B19213" s="212"/>
      <c r="C19213" s="63"/>
      <c r="D19213" s="400"/>
      <c r="E19213" s="135"/>
      <c r="F19213" s="136"/>
      <c r="G19213" s="136"/>
      <c r="H19213" s="135"/>
      <c r="I19213" s="135"/>
      <c r="J19213" s="222"/>
      <c r="K19213" s="223"/>
      <c r="L19213" s="212"/>
      <c r="M19213" s="211"/>
      <c r="N19213" s="212"/>
    </row>
    <row r="19245" spans="1:14" s="224" customFormat="1">
      <c r="A19245" s="63"/>
      <c r="B19245" s="212"/>
      <c r="C19245" s="63"/>
      <c r="D19245" s="400"/>
      <c r="E19245" s="135"/>
      <c r="F19245" s="136"/>
      <c r="G19245" s="136"/>
      <c r="H19245" s="135"/>
      <c r="I19245" s="135"/>
      <c r="J19245" s="222"/>
      <c r="K19245" s="223"/>
      <c r="L19245" s="212"/>
      <c r="M19245" s="211"/>
      <c r="N19245" s="212"/>
    </row>
    <row r="19277" spans="1:14" s="224" customFormat="1">
      <c r="A19277" s="63"/>
      <c r="B19277" s="212"/>
      <c r="C19277" s="63"/>
      <c r="D19277" s="400"/>
      <c r="E19277" s="135"/>
      <c r="F19277" s="136"/>
      <c r="G19277" s="136"/>
      <c r="H19277" s="135"/>
      <c r="I19277" s="135"/>
      <c r="J19277" s="222"/>
      <c r="K19277" s="223"/>
      <c r="L19277" s="212"/>
      <c r="M19277" s="211"/>
      <c r="N19277" s="212"/>
    </row>
    <row r="19309" spans="1:14" s="224" customFormat="1">
      <c r="A19309" s="63"/>
      <c r="B19309" s="212"/>
      <c r="C19309" s="63"/>
      <c r="D19309" s="400"/>
      <c r="E19309" s="135"/>
      <c r="F19309" s="136"/>
      <c r="G19309" s="136"/>
      <c r="H19309" s="135"/>
      <c r="I19309" s="135"/>
      <c r="J19309" s="222"/>
      <c r="K19309" s="223"/>
      <c r="L19309" s="212"/>
      <c r="M19309" s="211"/>
      <c r="N19309" s="212"/>
    </row>
    <row r="19341" spans="1:14" s="224" customFormat="1">
      <c r="A19341" s="63"/>
      <c r="B19341" s="212"/>
      <c r="C19341" s="63"/>
      <c r="D19341" s="400"/>
      <c r="E19341" s="135"/>
      <c r="F19341" s="136"/>
      <c r="G19341" s="136"/>
      <c r="H19341" s="135"/>
      <c r="I19341" s="135"/>
      <c r="J19341" s="222"/>
      <c r="K19341" s="223"/>
      <c r="L19341" s="212"/>
      <c r="M19341" s="211"/>
      <c r="N19341" s="212"/>
    </row>
    <row r="19373" spans="1:14" s="224" customFormat="1">
      <c r="A19373" s="63"/>
      <c r="B19373" s="212"/>
      <c r="C19373" s="63"/>
      <c r="D19373" s="400"/>
      <c r="E19373" s="135"/>
      <c r="F19373" s="136"/>
      <c r="G19373" s="136"/>
      <c r="H19373" s="135"/>
      <c r="I19373" s="135"/>
      <c r="J19373" s="222"/>
      <c r="K19373" s="223"/>
      <c r="L19373" s="212"/>
      <c r="M19373" s="211"/>
      <c r="N19373" s="212"/>
    </row>
    <row r="19405" spans="1:14" s="224" customFormat="1">
      <c r="A19405" s="63"/>
      <c r="B19405" s="212"/>
      <c r="C19405" s="63"/>
      <c r="D19405" s="400"/>
      <c r="E19405" s="135"/>
      <c r="F19405" s="136"/>
      <c r="G19405" s="136"/>
      <c r="H19405" s="135"/>
      <c r="I19405" s="135"/>
      <c r="J19405" s="222"/>
      <c r="K19405" s="223"/>
      <c r="L19405" s="212"/>
      <c r="M19405" s="211"/>
      <c r="N19405" s="212"/>
    </row>
    <row r="19437" spans="1:14" s="224" customFormat="1">
      <c r="A19437" s="63"/>
      <c r="B19437" s="212"/>
      <c r="C19437" s="63"/>
      <c r="D19437" s="400"/>
      <c r="E19437" s="135"/>
      <c r="F19437" s="136"/>
      <c r="G19437" s="136"/>
      <c r="H19437" s="135"/>
      <c r="I19437" s="135"/>
      <c r="J19437" s="222"/>
      <c r="K19437" s="223"/>
      <c r="L19437" s="212"/>
      <c r="M19437" s="211"/>
      <c r="N19437" s="212"/>
    </row>
    <row r="19469" spans="1:14" s="224" customFormat="1">
      <c r="A19469" s="63"/>
      <c r="B19469" s="212"/>
      <c r="C19469" s="63"/>
      <c r="D19469" s="400"/>
      <c r="E19469" s="135"/>
      <c r="F19469" s="136"/>
      <c r="G19469" s="136"/>
      <c r="H19469" s="135"/>
      <c r="I19469" s="135"/>
      <c r="J19469" s="222"/>
      <c r="K19469" s="223"/>
      <c r="L19469" s="212"/>
      <c r="M19469" s="211"/>
      <c r="N19469" s="212"/>
    </row>
    <row r="19501" spans="1:14" s="224" customFormat="1">
      <c r="A19501" s="63"/>
      <c r="B19501" s="212"/>
      <c r="C19501" s="63"/>
      <c r="D19501" s="400"/>
      <c r="E19501" s="135"/>
      <c r="F19501" s="136"/>
      <c r="G19501" s="136"/>
      <c r="H19501" s="135"/>
      <c r="I19501" s="135"/>
      <c r="J19501" s="222"/>
      <c r="K19501" s="223"/>
      <c r="L19501" s="212"/>
      <c r="M19501" s="211"/>
      <c r="N19501" s="212"/>
    </row>
    <row r="19533" spans="1:14" s="224" customFormat="1">
      <c r="A19533" s="63"/>
      <c r="B19533" s="212"/>
      <c r="C19533" s="63"/>
      <c r="D19533" s="400"/>
      <c r="E19533" s="135"/>
      <c r="F19533" s="136"/>
      <c r="G19533" s="136"/>
      <c r="H19533" s="135"/>
      <c r="I19533" s="135"/>
      <c r="J19533" s="222"/>
      <c r="K19533" s="223"/>
      <c r="L19533" s="212"/>
      <c r="M19533" s="211"/>
      <c r="N19533" s="212"/>
    </row>
    <row r="19565" spans="1:14" s="224" customFormat="1">
      <c r="A19565" s="63"/>
      <c r="B19565" s="212"/>
      <c r="C19565" s="63"/>
      <c r="D19565" s="400"/>
      <c r="E19565" s="135"/>
      <c r="F19565" s="136"/>
      <c r="G19565" s="136"/>
      <c r="H19565" s="135"/>
      <c r="I19565" s="135"/>
      <c r="J19565" s="222"/>
      <c r="K19565" s="223"/>
      <c r="L19565" s="212"/>
      <c r="M19565" s="211"/>
      <c r="N19565" s="212"/>
    </row>
    <row r="19597" spans="1:14" s="224" customFormat="1">
      <c r="A19597" s="63"/>
      <c r="B19597" s="212"/>
      <c r="C19597" s="63"/>
      <c r="D19597" s="400"/>
      <c r="E19597" s="135"/>
      <c r="F19597" s="136"/>
      <c r="G19597" s="136"/>
      <c r="H19597" s="135"/>
      <c r="I19597" s="135"/>
      <c r="J19597" s="222"/>
      <c r="K19597" s="223"/>
      <c r="L19597" s="212"/>
      <c r="M19597" s="211"/>
      <c r="N19597" s="212"/>
    </row>
    <row r="19629" spans="1:14" s="224" customFormat="1">
      <c r="A19629" s="63"/>
      <c r="B19629" s="212"/>
      <c r="C19629" s="63"/>
      <c r="D19629" s="400"/>
      <c r="E19629" s="135"/>
      <c r="F19629" s="136"/>
      <c r="G19629" s="136"/>
      <c r="H19629" s="135"/>
      <c r="I19629" s="135"/>
      <c r="J19629" s="222"/>
      <c r="K19629" s="223"/>
      <c r="L19629" s="212"/>
      <c r="M19629" s="211"/>
      <c r="N19629" s="212"/>
    </row>
    <row r="19661" spans="1:14" s="224" customFormat="1">
      <c r="A19661" s="63"/>
      <c r="B19661" s="212"/>
      <c r="C19661" s="63"/>
      <c r="D19661" s="400"/>
      <c r="E19661" s="135"/>
      <c r="F19661" s="136"/>
      <c r="G19661" s="136"/>
      <c r="H19661" s="135"/>
      <c r="I19661" s="135"/>
      <c r="J19661" s="222"/>
      <c r="K19661" s="223"/>
      <c r="L19661" s="212"/>
      <c r="M19661" s="211"/>
      <c r="N19661" s="212"/>
    </row>
    <row r="19693" spans="1:14" s="224" customFormat="1">
      <c r="A19693" s="63"/>
      <c r="B19693" s="212"/>
      <c r="C19693" s="63"/>
      <c r="D19693" s="400"/>
      <c r="E19693" s="135"/>
      <c r="F19693" s="136"/>
      <c r="G19693" s="136"/>
      <c r="H19693" s="135"/>
      <c r="I19693" s="135"/>
      <c r="J19693" s="222"/>
      <c r="K19693" s="223"/>
      <c r="L19693" s="212"/>
      <c r="M19693" s="211"/>
      <c r="N19693" s="212"/>
    </row>
    <row r="19725" spans="1:14" s="224" customFormat="1">
      <c r="A19725" s="63"/>
      <c r="B19725" s="212"/>
      <c r="C19725" s="63"/>
      <c r="D19725" s="400"/>
      <c r="E19725" s="135"/>
      <c r="F19725" s="136"/>
      <c r="G19725" s="136"/>
      <c r="H19725" s="135"/>
      <c r="I19725" s="135"/>
      <c r="J19725" s="222"/>
      <c r="K19725" s="223"/>
      <c r="L19725" s="212"/>
      <c r="M19725" s="211"/>
      <c r="N19725" s="212"/>
    </row>
    <row r="19757" spans="1:14" s="224" customFormat="1">
      <c r="A19757" s="63"/>
      <c r="B19757" s="212"/>
      <c r="C19757" s="63"/>
      <c r="D19757" s="400"/>
      <c r="E19757" s="135"/>
      <c r="F19757" s="136"/>
      <c r="G19757" s="136"/>
      <c r="H19757" s="135"/>
      <c r="I19757" s="135"/>
      <c r="J19757" s="222"/>
      <c r="K19757" s="223"/>
      <c r="L19757" s="212"/>
      <c r="M19757" s="211"/>
      <c r="N19757" s="212"/>
    </row>
    <row r="19789" spans="1:14" s="224" customFormat="1">
      <c r="A19789" s="63"/>
      <c r="B19789" s="212"/>
      <c r="C19789" s="63"/>
      <c r="D19789" s="400"/>
      <c r="E19789" s="135"/>
      <c r="F19789" s="136"/>
      <c r="G19789" s="136"/>
      <c r="H19789" s="135"/>
      <c r="I19789" s="135"/>
      <c r="J19789" s="222"/>
      <c r="K19789" s="223"/>
      <c r="L19789" s="212"/>
      <c r="M19789" s="211"/>
      <c r="N19789" s="212"/>
    </row>
    <row r="19821" spans="1:14" s="224" customFormat="1">
      <c r="A19821" s="63"/>
      <c r="B19821" s="212"/>
      <c r="C19821" s="63"/>
      <c r="D19821" s="400"/>
      <c r="E19821" s="135"/>
      <c r="F19821" s="136"/>
      <c r="G19821" s="136"/>
      <c r="H19821" s="135"/>
      <c r="I19821" s="135"/>
      <c r="J19821" s="222"/>
      <c r="K19821" s="223"/>
      <c r="L19821" s="212"/>
      <c r="M19821" s="211"/>
      <c r="N19821" s="212"/>
    </row>
    <row r="19853" spans="1:14" s="224" customFormat="1">
      <c r="A19853" s="63"/>
      <c r="B19853" s="212"/>
      <c r="C19853" s="63"/>
      <c r="D19853" s="400"/>
      <c r="E19853" s="135"/>
      <c r="F19853" s="136"/>
      <c r="G19853" s="136"/>
      <c r="H19853" s="135"/>
      <c r="I19853" s="135"/>
      <c r="J19853" s="222"/>
      <c r="K19853" s="223"/>
      <c r="L19853" s="212"/>
      <c r="M19853" s="211"/>
      <c r="N19853" s="212"/>
    </row>
    <row r="19885" spans="1:14" s="224" customFormat="1">
      <c r="A19885" s="63"/>
      <c r="B19885" s="212"/>
      <c r="C19885" s="63"/>
      <c r="D19885" s="400"/>
      <c r="E19885" s="135"/>
      <c r="F19885" s="136"/>
      <c r="G19885" s="136"/>
      <c r="H19885" s="135"/>
      <c r="I19885" s="135"/>
      <c r="J19885" s="222"/>
      <c r="K19885" s="223"/>
      <c r="L19885" s="212"/>
      <c r="M19885" s="211"/>
      <c r="N19885" s="212"/>
    </row>
    <row r="19917" spans="1:14" s="224" customFormat="1">
      <c r="A19917" s="63"/>
      <c r="B19917" s="212"/>
      <c r="C19917" s="63"/>
      <c r="D19917" s="400"/>
      <c r="E19917" s="135"/>
      <c r="F19917" s="136"/>
      <c r="G19917" s="136"/>
      <c r="H19917" s="135"/>
      <c r="I19917" s="135"/>
      <c r="J19917" s="222"/>
      <c r="K19917" s="223"/>
      <c r="L19917" s="212"/>
      <c r="M19917" s="211"/>
      <c r="N19917" s="212"/>
    </row>
    <row r="19949" spans="1:14" s="224" customFormat="1">
      <c r="A19949" s="63"/>
      <c r="B19949" s="212"/>
      <c r="C19949" s="63"/>
      <c r="D19949" s="400"/>
      <c r="E19949" s="135"/>
      <c r="F19949" s="136"/>
      <c r="G19949" s="136"/>
      <c r="H19949" s="135"/>
      <c r="I19949" s="135"/>
      <c r="J19949" s="222"/>
      <c r="K19949" s="223"/>
      <c r="L19949" s="212"/>
      <c r="M19949" s="211"/>
      <c r="N19949" s="212"/>
    </row>
    <row r="19981" spans="1:14" s="224" customFormat="1">
      <c r="A19981" s="63"/>
      <c r="B19981" s="212"/>
      <c r="C19981" s="63"/>
      <c r="D19981" s="400"/>
      <c r="E19981" s="135"/>
      <c r="F19981" s="136"/>
      <c r="G19981" s="136"/>
      <c r="H19981" s="135"/>
      <c r="I19981" s="135"/>
      <c r="J19981" s="222"/>
      <c r="K19981" s="223"/>
      <c r="L19981" s="212"/>
      <c r="M19981" s="211"/>
      <c r="N19981" s="212"/>
    </row>
    <row r="20013" spans="1:14" s="224" customFormat="1">
      <c r="A20013" s="63"/>
      <c r="B20013" s="212"/>
      <c r="C20013" s="63"/>
      <c r="D20013" s="400"/>
      <c r="E20013" s="135"/>
      <c r="F20013" s="136"/>
      <c r="G20013" s="136"/>
      <c r="H20013" s="135"/>
      <c r="I20013" s="135"/>
      <c r="J20013" s="222"/>
      <c r="K20013" s="223"/>
      <c r="L20013" s="212"/>
      <c r="M20013" s="211"/>
      <c r="N20013" s="212"/>
    </row>
    <row r="20045" spans="1:14" s="224" customFormat="1">
      <c r="A20045" s="63"/>
      <c r="B20045" s="212"/>
      <c r="C20045" s="63"/>
      <c r="D20045" s="400"/>
      <c r="E20045" s="135"/>
      <c r="F20045" s="136"/>
      <c r="G20045" s="136"/>
      <c r="H20045" s="135"/>
      <c r="I20045" s="135"/>
      <c r="J20045" s="222"/>
      <c r="K20045" s="223"/>
      <c r="L20045" s="212"/>
      <c r="M20045" s="211"/>
      <c r="N20045" s="212"/>
    </row>
    <row r="20077" spans="1:14" s="224" customFormat="1">
      <c r="A20077" s="63"/>
      <c r="B20077" s="212"/>
      <c r="C20077" s="63"/>
      <c r="D20077" s="400"/>
      <c r="E20077" s="135"/>
      <c r="F20077" s="136"/>
      <c r="G20077" s="136"/>
      <c r="H20077" s="135"/>
      <c r="I20077" s="135"/>
      <c r="J20077" s="222"/>
      <c r="K20077" s="223"/>
      <c r="L20077" s="212"/>
      <c r="M20077" s="211"/>
      <c r="N20077" s="212"/>
    </row>
    <row r="20109" spans="1:14" s="224" customFormat="1">
      <c r="A20109" s="63"/>
      <c r="B20109" s="212"/>
      <c r="C20109" s="63"/>
      <c r="D20109" s="400"/>
      <c r="E20109" s="135"/>
      <c r="F20109" s="136"/>
      <c r="G20109" s="136"/>
      <c r="H20109" s="135"/>
      <c r="I20109" s="135"/>
      <c r="J20109" s="222"/>
      <c r="K20109" s="223"/>
      <c r="L20109" s="212"/>
      <c r="M20109" s="211"/>
      <c r="N20109" s="212"/>
    </row>
    <row r="20141" spans="1:14" s="224" customFormat="1">
      <c r="A20141" s="63"/>
      <c r="B20141" s="212"/>
      <c r="C20141" s="63"/>
      <c r="D20141" s="400"/>
      <c r="E20141" s="135"/>
      <c r="F20141" s="136"/>
      <c r="G20141" s="136"/>
      <c r="H20141" s="135"/>
      <c r="I20141" s="135"/>
      <c r="J20141" s="222"/>
      <c r="K20141" s="223"/>
      <c r="L20141" s="212"/>
      <c r="M20141" s="211"/>
      <c r="N20141" s="212"/>
    </row>
    <row r="20173" spans="1:14" s="224" customFormat="1">
      <c r="A20173" s="63"/>
      <c r="B20173" s="212"/>
      <c r="C20173" s="63"/>
      <c r="D20173" s="400"/>
      <c r="E20173" s="135"/>
      <c r="F20173" s="136"/>
      <c r="G20173" s="136"/>
      <c r="H20173" s="135"/>
      <c r="I20173" s="135"/>
      <c r="J20173" s="222"/>
      <c r="K20173" s="223"/>
      <c r="L20173" s="212"/>
      <c r="M20173" s="211"/>
      <c r="N20173" s="212"/>
    </row>
    <row r="20205" spans="1:14" s="224" customFormat="1">
      <c r="A20205" s="63"/>
      <c r="B20205" s="212"/>
      <c r="C20205" s="63"/>
      <c r="D20205" s="400"/>
      <c r="E20205" s="135"/>
      <c r="F20205" s="136"/>
      <c r="G20205" s="136"/>
      <c r="H20205" s="135"/>
      <c r="I20205" s="135"/>
      <c r="J20205" s="222"/>
      <c r="K20205" s="223"/>
      <c r="L20205" s="212"/>
      <c r="M20205" s="211"/>
      <c r="N20205" s="212"/>
    </row>
    <row r="20237" spans="1:14" s="224" customFormat="1">
      <c r="A20237" s="63"/>
      <c r="B20237" s="212"/>
      <c r="C20237" s="63"/>
      <c r="D20237" s="400"/>
      <c r="E20237" s="135"/>
      <c r="F20237" s="136"/>
      <c r="G20237" s="136"/>
      <c r="H20237" s="135"/>
      <c r="I20237" s="135"/>
      <c r="J20237" s="222"/>
      <c r="K20237" s="223"/>
      <c r="L20237" s="212"/>
      <c r="M20237" s="211"/>
      <c r="N20237" s="212"/>
    </row>
    <row r="20269" spans="1:14" s="224" customFormat="1">
      <c r="A20269" s="63"/>
      <c r="B20269" s="212"/>
      <c r="C20269" s="63"/>
      <c r="D20269" s="400"/>
      <c r="E20269" s="135"/>
      <c r="F20269" s="136"/>
      <c r="G20269" s="136"/>
      <c r="H20269" s="135"/>
      <c r="I20269" s="135"/>
      <c r="J20269" s="222"/>
      <c r="K20269" s="223"/>
      <c r="L20269" s="212"/>
      <c r="M20269" s="211"/>
      <c r="N20269" s="212"/>
    </row>
    <row r="20301" spans="1:14" s="224" customFormat="1">
      <c r="A20301" s="63"/>
      <c r="B20301" s="212"/>
      <c r="C20301" s="63"/>
      <c r="D20301" s="400"/>
      <c r="E20301" s="135"/>
      <c r="F20301" s="136"/>
      <c r="G20301" s="136"/>
      <c r="H20301" s="135"/>
      <c r="I20301" s="135"/>
      <c r="J20301" s="222"/>
      <c r="K20301" s="223"/>
      <c r="L20301" s="212"/>
      <c r="M20301" s="211"/>
      <c r="N20301" s="212"/>
    </row>
    <row r="20333" spans="1:14" s="224" customFormat="1">
      <c r="A20333" s="63"/>
      <c r="B20333" s="212"/>
      <c r="C20333" s="63"/>
      <c r="D20333" s="400"/>
      <c r="E20333" s="135"/>
      <c r="F20333" s="136"/>
      <c r="G20333" s="136"/>
      <c r="H20333" s="135"/>
      <c r="I20333" s="135"/>
      <c r="J20333" s="222"/>
      <c r="K20333" s="223"/>
      <c r="L20333" s="212"/>
      <c r="M20333" s="211"/>
      <c r="N20333" s="212"/>
    </row>
    <row r="20365" spans="1:14" s="224" customFormat="1">
      <c r="A20365" s="63"/>
      <c r="B20365" s="212"/>
      <c r="C20365" s="63"/>
      <c r="D20365" s="400"/>
      <c r="E20365" s="135"/>
      <c r="F20365" s="136"/>
      <c r="G20365" s="136"/>
      <c r="H20365" s="135"/>
      <c r="I20365" s="135"/>
      <c r="J20365" s="222"/>
      <c r="K20365" s="223"/>
      <c r="L20365" s="212"/>
      <c r="M20365" s="211"/>
      <c r="N20365" s="212"/>
    </row>
    <row r="20397" spans="1:14" s="224" customFormat="1">
      <c r="A20397" s="63"/>
      <c r="B20397" s="212"/>
      <c r="C20397" s="63"/>
      <c r="D20397" s="400"/>
      <c r="E20397" s="135"/>
      <c r="F20397" s="136"/>
      <c r="G20397" s="136"/>
      <c r="H20397" s="135"/>
      <c r="I20397" s="135"/>
      <c r="J20397" s="222"/>
      <c r="K20397" s="223"/>
      <c r="L20397" s="212"/>
      <c r="M20397" s="211"/>
      <c r="N20397" s="212"/>
    </row>
    <row r="20429" spans="1:14" s="224" customFormat="1">
      <c r="A20429" s="63"/>
      <c r="B20429" s="212"/>
      <c r="C20429" s="63"/>
      <c r="D20429" s="400"/>
      <c r="E20429" s="135"/>
      <c r="F20429" s="136"/>
      <c r="G20429" s="136"/>
      <c r="H20429" s="135"/>
      <c r="I20429" s="135"/>
      <c r="J20429" s="222"/>
      <c r="K20429" s="223"/>
      <c r="L20429" s="212"/>
      <c r="M20429" s="211"/>
      <c r="N20429" s="212"/>
    </row>
    <row r="20461" spans="1:14" s="224" customFormat="1">
      <c r="A20461" s="63"/>
      <c r="B20461" s="212"/>
      <c r="C20461" s="63"/>
      <c r="D20461" s="400"/>
      <c r="E20461" s="135"/>
      <c r="F20461" s="136"/>
      <c r="G20461" s="136"/>
      <c r="H20461" s="135"/>
      <c r="I20461" s="135"/>
      <c r="J20461" s="222"/>
      <c r="K20461" s="223"/>
      <c r="L20461" s="212"/>
      <c r="M20461" s="211"/>
      <c r="N20461" s="212"/>
    </row>
    <row r="20493" spans="1:14" s="224" customFormat="1">
      <c r="A20493" s="63"/>
      <c r="B20493" s="212"/>
      <c r="C20493" s="63"/>
      <c r="D20493" s="400"/>
      <c r="E20493" s="135"/>
      <c r="F20493" s="136"/>
      <c r="G20493" s="136"/>
      <c r="H20493" s="135"/>
      <c r="I20493" s="135"/>
      <c r="J20493" s="222"/>
      <c r="K20493" s="223"/>
      <c r="L20493" s="212"/>
      <c r="M20493" s="211"/>
      <c r="N20493" s="212"/>
    </row>
    <row r="20525" spans="1:14" s="224" customFormat="1">
      <c r="A20525" s="63"/>
      <c r="B20525" s="212"/>
      <c r="C20525" s="63"/>
      <c r="D20525" s="400"/>
      <c r="E20525" s="135"/>
      <c r="F20525" s="136"/>
      <c r="G20525" s="136"/>
      <c r="H20525" s="135"/>
      <c r="I20525" s="135"/>
      <c r="J20525" s="222"/>
      <c r="K20525" s="223"/>
      <c r="L20525" s="212"/>
      <c r="M20525" s="211"/>
      <c r="N20525" s="212"/>
    </row>
    <row r="20557" spans="1:14" s="224" customFormat="1">
      <c r="A20557" s="63"/>
      <c r="B20557" s="212"/>
      <c r="C20557" s="63"/>
      <c r="D20557" s="400"/>
      <c r="E20557" s="135"/>
      <c r="F20557" s="136"/>
      <c r="G20557" s="136"/>
      <c r="H20557" s="135"/>
      <c r="I20557" s="135"/>
      <c r="J20557" s="222"/>
      <c r="K20557" s="223"/>
      <c r="L20557" s="212"/>
      <c r="M20557" s="211"/>
      <c r="N20557" s="212"/>
    </row>
    <row r="20589" spans="1:14" s="224" customFormat="1">
      <c r="A20589" s="63"/>
      <c r="B20589" s="212"/>
      <c r="C20589" s="63"/>
      <c r="D20589" s="400"/>
      <c r="E20589" s="135"/>
      <c r="F20589" s="136"/>
      <c r="G20589" s="136"/>
      <c r="H20589" s="135"/>
      <c r="I20589" s="135"/>
      <c r="J20589" s="222"/>
      <c r="K20589" s="223"/>
      <c r="L20589" s="212"/>
      <c r="M20589" s="211"/>
      <c r="N20589" s="212"/>
    </row>
    <row r="20621" spans="1:14" s="224" customFormat="1">
      <c r="A20621" s="63"/>
      <c r="B20621" s="212"/>
      <c r="C20621" s="63"/>
      <c r="D20621" s="400"/>
      <c r="E20621" s="135"/>
      <c r="F20621" s="136"/>
      <c r="G20621" s="136"/>
      <c r="H20621" s="135"/>
      <c r="I20621" s="135"/>
      <c r="J20621" s="222"/>
      <c r="K20621" s="223"/>
      <c r="L20621" s="212"/>
      <c r="M20621" s="211"/>
      <c r="N20621" s="212"/>
    </row>
    <row r="20653" spans="1:14" s="224" customFormat="1">
      <c r="A20653" s="63"/>
      <c r="B20653" s="212"/>
      <c r="C20653" s="63"/>
      <c r="D20653" s="400"/>
      <c r="E20653" s="135"/>
      <c r="F20653" s="136"/>
      <c r="G20653" s="136"/>
      <c r="H20653" s="135"/>
      <c r="I20653" s="135"/>
      <c r="J20653" s="222"/>
      <c r="K20653" s="223"/>
      <c r="L20653" s="212"/>
      <c r="M20653" s="211"/>
      <c r="N20653" s="212"/>
    </row>
    <row r="20685" spans="1:14" s="224" customFormat="1">
      <c r="A20685" s="63"/>
      <c r="B20685" s="212"/>
      <c r="C20685" s="63"/>
      <c r="D20685" s="400"/>
      <c r="E20685" s="135"/>
      <c r="F20685" s="136"/>
      <c r="G20685" s="136"/>
      <c r="H20685" s="135"/>
      <c r="I20685" s="135"/>
      <c r="J20685" s="222"/>
      <c r="K20685" s="223"/>
      <c r="L20685" s="212"/>
      <c r="M20685" s="211"/>
      <c r="N20685" s="212"/>
    </row>
    <row r="20717" spans="1:14" s="224" customFormat="1">
      <c r="A20717" s="63"/>
      <c r="B20717" s="212"/>
      <c r="C20717" s="63"/>
      <c r="D20717" s="400"/>
      <c r="E20717" s="135"/>
      <c r="F20717" s="136"/>
      <c r="G20717" s="136"/>
      <c r="H20717" s="135"/>
      <c r="I20717" s="135"/>
      <c r="J20717" s="222"/>
      <c r="K20717" s="223"/>
      <c r="L20717" s="212"/>
      <c r="M20717" s="211"/>
      <c r="N20717" s="212"/>
    </row>
    <row r="20749" spans="1:14" s="224" customFormat="1">
      <c r="A20749" s="63"/>
      <c r="B20749" s="212"/>
      <c r="C20749" s="63"/>
      <c r="D20749" s="400"/>
      <c r="E20749" s="135"/>
      <c r="F20749" s="136"/>
      <c r="G20749" s="136"/>
      <c r="H20749" s="135"/>
      <c r="I20749" s="135"/>
      <c r="J20749" s="222"/>
      <c r="K20749" s="223"/>
      <c r="L20749" s="212"/>
      <c r="M20749" s="211"/>
      <c r="N20749" s="212"/>
    </row>
    <row r="20781" spans="1:14" s="224" customFormat="1">
      <c r="A20781" s="63"/>
      <c r="B20781" s="212"/>
      <c r="C20781" s="63"/>
      <c r="D20781" s="400"/>
      <c r="E20781" s="135"/>
      <c r="F20781" s="136"/>
      <c r="G20781" s="136"/>
      <c r="H20781" s="135"/>
      <c r="I20781" s="135"/>
      <c r="J20781" s="222"/>
      <c r="K20781" s="223"/>
      <c r="L20781" s="212"/>
      <c r="M20781" s="211"/>
      <c r="N20781" s="212"/>
    </row>
    <row r="20813" spans="1:14" s="224" customFormat="1">
      <c r="A20813" s="63"/>
      <c r="B20813" s="212"/>
      <c r="C20813" s="63"/>
      <c r="D20813" s="400"/>
      <c r="E20813" s="135"/>
      <c r="F20813" s="136"/>
      <c r="G20813" s="136"/>
      <c r="H20813" s="135"/>
      <c r="I20813" s="135"/>
      <c r="J20813" s="222"/>
      <c r="K20813" s="223"/>
      <c r="L20813" s="212"/>
      <c r="M20813" s="211"/>
      <c r="N20813" s="212"/>
    </row>
    <row r="20845" spans="1:14" s="224" customFormat="1">
      <c r="A20845" s="63"/>
      <c r="B20845" s="212"/>
      <c r="C20845" s="63"/>
      <c r="D20845" s="400"/>
      <c r="E20845" s="135"/>
      <c r="F20845" s="136"/>
      <c r="G20845" s="136"/>
      <c r="H20845" s="135"/>
      <c r="I20845" s="135"/>
      <c r="J20845" s="222"/>
      <c r="K20845" s="223"/>
      <c r="L20845" s="212"/>
      <c r="M20845" s="211"/>
      <c r="N20845" s="212"/>
    </row>
    <row r="20877" spans="1:14" s="224" customFormat="1">
      <c r="A20877" s="63"/>
      <c r="B20877" s="212"/>
      <c r="C20877" s="63"/>
      <c r="D20877" s="400"/>
      <c r="E20877" s="135"/>
      <c r="F20877" s="136"/>
      <c r="G20877" s="136"/>
      <c r="H20877" s="135"/>
      <c r="I20877" s="135"/>
      <c r="J20877" s="222"/>
      <c r="K20877" s="223"/>
      <c r="L20877" s="212"/>
      <c r="M20877" s="211"/>
      <c r="N20877" s="212"/>
    </row>
    <row r="20909" spans="1:14" s="224" customFormat="1">
      <c r="A20909" s="63"/>
      <c r="B20909" s="212"/>
      <c r="C20909" s="63"/>
      <c r="D20909" s="400"/>
      <c r="E20909" s="135"/>
      <c r="F20909" s="136"/>
      <c r="G20909" s="136"/>
      <c r="H20909" s="135"/>
      <c r="I20909" s="135"/>
      <c r="J20909" s="222"/>
      <c r="K20909" s="223"/>
      <c r="L20909" s="212"/>
      <c r="M20909" s="211"/>
      <c r="N20909" s="212"/>
    </row>
    <row r="20941" spans="1:14" s="224" customFormat="1">
      <c r="A20941" s="63"/>
      <c r="B20941" s="212"/>
      <c r="C20941" s="63"/>
      <c r="D20941" s="400"/>
      <c r="E20941" s="135"/>
      <c r="F20941" s="136"/>
      <c r="G20941" s="136"/>
      <c r="H20941" s="135"/>
      <c r="I20941" s="135"/>
      <c r="J20941" s="222"/>
      <c r="K20941" s="223"/>
      <c r="L20941" s="212"/>
      <c r="M20941" s="211"/>
      <c r="N20941" s="212"/>
    </row>
    <row r="20973" spans="1:14" s="224" customFormat="1">
      <c r="A20973" s="63"/>
      <c r="B20973" s="212"/>
      <c r="C20973" s="63"/>
      <c r="D20973" s="400"/>
      <c r="E20973" s="135"/>
      <c r="F20973" s="136"/>
      <c r="G20973" s="136"/>
      <c r="H20973" s="135"/>
      <c r="I20973" s="135"/>
      <c r="J20973" s="222"/>
      <c r="K20973" s="223"/>
      <c r="L20973" s="212"/>
      <c r="M20973" s="211"/>
      <c r="N20973" s="212"/>
    </row>
    <row r="21005" spans="1:14" s="224" customFormat="1">
      <c r="A21005" s="63"/>
      <c r="B21005" s="212"/>
      <c r="C21005" s="63"/>
      <c r="D21005" s="400"/>
      <c r="E21005" s="135"/>
      <c r="F21005" s="136"/>
      <c r="G21005" s="136"/>
      <c r="H21005" s="135"/>
      <c r="I21005" s="135"/>
      <c r="J21005" s="222"/>
      <c r="K21005" s="223"/>
      <c r="L21005" s="212"/>
      <c r="M21005" s="211"/>
      <c r="N21005" s="212"/>
    </row>
    <row r="21037" spans="1:14" s="224" customFormat="1">
      <c r="A21037" s="63"/>
      <c r="B21037" s="212"/>
      <c r="C21037" s="63"/>
      <c r="D21037" s="400"/>
      <c r="E21037" s="135"/>
      <c r="F21037" s="136"/>
      <c r="G21037" s="136"/>
      <c r="H21037" s="135"/>
      <c r="I21037" s="135"/>
      <c r="J21037" s="222"/>
      <c r="K21037" s="223"/>
      <c r="L21037" s="212"/>
      <c r="M21037" s="211"/>
      <c r="N21037" s="212"/>
    </row>
    <row r="21069" spans="1:14" s="224" customFormat="1">
      <c r="A21069" s="63"/>
      <c r="B21069" s="212"/>
      <c r="C21069" s="63"/>
      <c r="D21069" s="400"/>
      <c r="E21069" s="135"/>
      <c r="F21069" s="136"/>
      <c r="G21069" s="136"/>
      <c r="H21069" s="135"/>
      <c r="I21069" s="135"/>
      <c r="J21069" s="222"/>
      <c r="K21069" s="223"/>
      <c r="L21069" s="212"/>
      <c r="M21069" s="211"/>
      <c r="N21069" s="212"/>
    </row>
    <row r="21101" spans="1:14" s="224" customFormat="1">
      <c r="A21101" s="63"/>
      <c r="B21101" s="212"/>
      <c r="C21101" s="63"/>
      <c r="D21101" s="400"/>
      <c r="E21101" s="135"/>
      <c r="F21101" s="136"/>
      <c r="G21101" s="136"/>
      <c r="H21101" s="135"/>
      <c r="I21101" s="135"/>
      <c r="J21101" s="222"/>
      <c r="K21101" s="223"/>
      <c r="L21101" s="212"/>
      <c r="M21101" s="211"/>
      <c r="N21101" s="212"/>
    </row>
    <row r="21133" spans="1:14" s="224" customFormat="1">
      <c r="A21133" s="63"/>
      <c r="B21133" s="212"/>
      <c r="C21133" s="63"/>
      <c r="D21133" s="400"/>
      <c r="E21133" s="135"/>
      <c r="F21133" s="136"/>
      <c r="G21133" s="136"/>
      <c r="H21133" s="135"/>
      <c r="I21133" s="135"/>
      <c r="J21133" s="222"/>
      <c r="K21133" s="223"/>
      <c r="L21133" s="212"/>
      <c r="M21133" s="211"/>
      <c r="N21133" s="212"/>
    </row>
    <row r="21165" spans="1:14" s="224" customFormat="1">
      <c r="A21165" s="63"/>
      <c r="B21165" s="212"/>
      <c r="C21165" s="63"/>
      <c r="D21165" s="400"/>
      <c r="E21165" s="135"/>
      <c r="F21165" s="136"/>
      <c r="G21165" s="136"/>
      <c r="H21165" s="135"/>
      <c r="I21165" s="135"/>
      <c r="J21165" s="222"/>
      <c r="K21165" s="223"/>
      <c r="L21165" s="212"/>
      <c r="M21165" s="211"/>
      <c r="N21165" s="212"/>
    </row>
    <row r="21197" spans="1:14" s="224" customFormat="1">
      <c r="A21197" s="63"/>
      <c r="B21197" s="212"/>
      <c r="C21197" s="63"/>
      <c r="D21197" s="400"/>
      <c r="E21197" s="135"/>
      <c r="F21197" s="136"/>
      <c r="G21197" s="136"/>
      <c r="H21197" s="135"/>
      <c r="I21197" s="135"/>
      <c r="J21197" s="222"/>
      <c r="K21197" s="223"/>
      <c r="L21197" s="212"/>
      <c r="M21197" s="211"/>
      <c r="N21197" s="212"/>
    </row>
    <row r="21229" spans="1:14" s="224" customFormat="1">
      <c r="A21229" s="63"/>
      <c r="B21229" s="212"/>
      <c r="C21229" s="63"/>
      <c r="D21229" s="400"/>
      <c r="E21229" s="135"/>
      <c r="F21229" s="136"/>
      <c r="G21229" s="136"/>
      <c r="H21229" s="135"/>
      <c r="I21229" s="135"/>
      <c r="J21229" s="222"/>
      <c r="K21229" s="223"/>
      <c r="L21229" s="212"/>
      <c r="M21229" s="211"/>
      <c r="N21229" s="212"/>
    </row>
    <row r="21261" spans="1:14" s="224" customFormat="1">
      <c r="A21261" s="63"/>
      <c r="B21261" s="212"/>
      <c r="C21261" s="63"/>
      <c r="D21261" s="400"/>
      <c r="E21261" s="135"/>
      <c r="F21261" s="136"/>
      <c r="G21261" s="136"/>
      <c r="H21261" s="135"/>
      <c r="I21261" s="135"/>
      <c r="J21261" s="222"/>
      <c r="K21261" s="223"/>
      <c r="L21261" s="212"/>
      <c r="M21261" s="211"/>
      <c r="N21261" s="212"/>
    </row>
    <row r="21293" spans="1:14" s="224" customFormat="1">
      <c r="A21293" s="63"/>
      <c r="B21293" s="212"/>
      <c r="C21293" s="63"/>
      <c r="D21293" s="400"/>
      <c r="E21293" s="135"/>
      <c r="F21293" s="136"/>
      <c r="G21293" s="136"/>
      <c r="H21293" s="135"/>
      <c r="I21293" s="135"/>
      <c r="J21293" s="222"/>
      <c r="K21293" s="223"/>
      <c r="L21293" s="212"/>
      <c r="M21293" s="211"/>
      <c r="N21293" s="212"/>
    </row>
    <row r="21325" spans="1:14" s="224" customFormat="1">
      <c r="A21325" s="63"/>
      <c r="B21325" s="212"/>
      <c r="C21325" s="63"/>
      <c r="D21325" s="400"/>
      <c r="E21325" s="135"/>
      <c r="F21325" s="136"/>
      <c r="G21325" s="136"/>
      <c r="H21325" s="135"/>
      <c r="I21325" s="135"/>
      <c r="J21325" s="222"/>
      <c r="K21325" s="223"/>
      <c r="L21325" s="212"/>
      <c r="M21325" s="211"/>
      <c r="N21325" s="212"/>
    </row>
    <row r="21357" spans="1:14" s="224" customFormat="1">
      <c r="A21357" s="63"/>
      <c r="B21357" s="212"/>
      <c r="C21357" s="63"/>
      <c r="D21357" s="400"/>
      <c r="E21357" s="135"/>
      <c r="F21357" s="136"/>
      <c r="G21357" s="136"/>
      <c r="H21357" s="135"/>
      <c r="I21357" s="135"/>
      <c r="J21357" s="222"/>
      <c r="K21357" s="223"/>
      <c r="L21357" s="212"/>
      <c r="M21357" s="211"/>
      <c r="N21357" s="212"/>
    </row>
    <row r="21389" spans="1:14" s="224" customFormat="1">
      <c r="A21389" s="63"/>
      <c r="B21389" s="212"/>
      <c r="C21389" s="63"/>
      <c r="D21389" s="400"/>
      <c r="E21389" s="135"/>
      <c r="F21389" s="136"/>
      <c r="G21389" s="136"/>
      <c r="H21389" s="135"/>
      <c r="I21389" s="135"/>
      <c r="J21389" s="222"/>
      <c r="K21389" s="223"/>
      <c r="L21389" s="212"/>
      <c r="M21389" s="211"/>
      <c r="N21389" s="212"/>
    </row>
    <row r="21421" spans="1:14" s="224" customFormat="1">
      <c r="A21421" s="63"/>
      <c r="B21421" s="212"/>
      <c r="C21421" s="63"/>
      <c r="D21421" s="400"/>
      <c r="E21421" s="135"/>
      <c r="F21421" s="136"/>
      <c r="G21421" s="136"/>
      <c r="H21421" s="135"/>
      <c r="I21421" s="135"/>
      <c r="J21421" s="222"/>
      <c r="K21421" s="223"/>
      <c r="L21421" s="212"/>
      <c r="M21421" s="211"/>
      <c r="N21421" s="212"/>
    </row>
    <row r="21453" spans="1:14" s="224" customFormat="1">
      <c r="A21453" s="63"/>
      <c r="B21453" s="212"/>
      <c r="C21453" s="63"/>
      <c r="D21453" s="400"/>
      <c r="E21453" s="135"/>
      <c r="F21453" s="136"/>
      <c r="G21453" s="136"/>
      <c r="H21453" s="135"/>
      <c r="I21453" s="135"/>
      <c r="J21453" s="222"/>
      <c r="K21453" s="223"/>
      <c r="L21453" s="212"/>
      <c r="M21453" s="211"/>
      <c r="N21453" s="212"/>
    </row>
    <row r="21485" spans="1:14" s="224" customFormat="1">
      <c r="A21485" s="63"/>
      <c r="B21485" s="212"/>
      <c r="C21485" s="63"/>
      <c r="D21485" s="400"/>
      <c r="E21485" s="135"/>
      <c r="F21485" s="136"/>
      <c r="G21485" s="136"/>
      <c r="H21485" s="135"/>
      <c r="I21485" s="135"/>
      <c r="J21485" s="222"/>
      <c r="K21485" s="223"/>
      <c r="L21485" s="212"/>
      <c r="M21485" s="211"/>
      <c r="N21485" s="212"/>
    </row>
    <row r="21517" spans="1:14" s="224" customFormat="1">
      <c r="A21517" s="63"/>
      <c r="B21517" s="212"/>
      <c r="C21517" s="63"/>
      <c r="D21517" s="400"/>
      <c r="E21517" s="135"/>
      <c r="F21517" s="136"/>
      <c r="G21517" s="136"/>
      <c r="H21517" s="135"/>
      <c r="I21517" s="135"/>
      <c r="J21517" s="222"/>
      <c r="K21517" s="223"/>
      <c r="L21517" s="212"/>
      <c r="M21517" s="211"/>
      <c r="N21517" s="212"/>
    </row>
    <row r="21549" spans="1:14" s="224" customFormat="1">
      <c r="A21549" s="63"/>
      <c r="B21549" s="212"/>
      <c r="C21549" s="63"/>
      <c r="D21549" s="400"/>
      <c r="E21549" s="135"/>
      <c r="F21549" s="136"/>
      <c r="G21549" s="136"/>
      <c r="H21549" s="135"/>
      <c r="I21549" s="135"/>
      <c r="J21549" s="222"/>
      <c r="K21549" s="223"/>
      <c r="L21549" s="212"/>
      <c r="M21549" s="211"/>
      <c r="N21549" s="212"/>
    </row>
    <row r="21581" spans="1:14" s="224" customFormat="1">
      <c r="A21581" s="63"/>
      <c r="B21581" s="212"/>
      <c r="C21581" s="63"/>
      <c r="D21581" s="400"/>
      <c r="E21581" s="135"/>
      <c r="F21581" s="136"/>
      <c r="G21581" s="136"/>
      <c r="H21581" s="135"/>
      <c r="I21581" s="135"/>
      <c r="J21581" s="222"/>
      <c r="K21581" s="223"/>
      <c r="L21581" s="212"/>
      <c r="M21581" s="211"/>
      <c r="N21581" s="212"/>
    </row>
    <row r="21613" spans="1:14" s="224" customFormat="1">
      <c r="A21613" s="63"/>
      <c r="B21613" s="212"/>
      <c r="C21613" s="63"/>
      <c r="D21613" s="400"/>
      <c r="E21613" s="135"/>
      <c r="F21613" s="136"/>
      <c r="G21613" s="136"/>
      <c r="H21613" s="135"/>
      <c r="I21613" s="135"/>
      <c r="J21613" s="222"/>
      <c r="K21613" s="223"/>
      <c r="L21613" s="212"/>
      <c r="M21613" s="211"/>
      <c r="N21613" s="212"/>
    </row>
    <row r="21645" spans="1:14" s="224" customFormat="1">
      <c r="A21645" s="63"/>
      <c r="B21645" s="212"/>
      <c r="C21645" s="63"/>
      <c r="D21645" s="400"/>
      <c r="E21645" s="135"/>
      <c r="F21645" s="136"/>
      <c r="G21645" s="136"/>
      <c r="H21645" s="135"/>
      <c r="I21645" s="135"/>
      <c r="J21645" s="222"/>
      <c r="K21645" s="223"/>
      <c r="L21645" s="212"/>
      <c r="M21645" s="211"/>
      <c r="N21645" s="212"/>
    </row>
    <row r="21677" spans="1:14" s="224" customFormat="1">
      <c r="A21677" s="63"/>
      <c r="B21677" s="212"/>
      <c r="C21677" s="63"/>
      <c r="D21677" s="400"/>
      <c r="E21677" s="135"/>
      <c r="F21677" s="136"/>
      <c r="G21677" s="136"/>
      <c r="H21677" s="135"/>
      <c r="I21677" s="135"/>
      <c r="J21677" s="222"/>
      <c r="K21677" s="223"/>
      <c r="L21677" s="212"/>
      <c r="M21677" s="211"/>
      <c r="N21677" s="212"/>
    </row>
    <row r="21709" spans="1:14" s="224" customFormat="1">
      <c r="A21709" s="63"/>
      <c r="B21709" s="212"/>
      <c r="C21709" s="63"/>
      <c r="D21709" s="400"/>
      <c r="E21709" s="135"/>
      <c r="F21709" s="136"/>
      <c r="G21709" s="136"/>
      <c r="H21709" s="135"/>
      <c r="I21709" s="135"/>
      <c r="J21709" s="222"/>
      <c r="K21709" s="223"/>
      <c r="L21709" s="212"/>
      <c r="M21709" s="211"/>
      <c r="N21709" s="212"/>
    </row>
    <row r="21741" spans="1:14" s="224" customFormat="1">
      <c r="A21741" s="63"/>
      <c r="B21741" s="212"/>
      <c r="C21741" s="63"/>
      <c r="D21741" s="400"/>
      <c r="E21741" s="135"/>
      <c r="F21741" s="136"/>
      <c r="G21741" s="136"/>
      <c r="H21741" s="135"/>
      <c r="I21741" s="135"/>
      <c r="J21741" s="222"/>
      <c r="K21741" s="223"/>
      <c r="L21741" s="212"/>
      <c r="M21741" s="211"/>
      <c r="N21741" s="212"/>
    </row>
    <row r="21773" spans="1:14" s="224" customFormat="1">
      <c r="A21773" s="63"/>
      <c r="B21773" s="212"/>
      <c r="C21773" s="63"/>
      <c r="D21773" s="400"/>
      <c r="E21773" s="135"/>
      <c r="F21773" s="136"/>
      <c r="G21773" s="136"/>
      <c r="H21773" s="135"/>
      <c r="I21773" s="135"/>
      <c r="J21773" s="222"/>
      <c r="K21773" s="223"/>
      <c r="L21773" s="212"/>
      <c r="M21773" s="211"/>
      <c r="N21773" s="212"/>
    </row>
    <row r="21805" spans="1:14" s="224" customFormat="1">
      <c r="A21805" s="63"/>
      <c r="B21805" s="212"/>
      <c r="C21805" s="63"/>
      <c r="D21805" s="400"/>
      <c r="E21805" s="135"/>
      <c r="F21805" s="136"/>
      <c r="G21805" s="136"/>
      <c r="H21805" s="135"/>
      <c r="I21805" s="135"/>
      <c r="J21805" s="222"/>
      <c r="K21805" s="223"/>
      <c r="L21805" s="212"/>
      <c r="M21805" s="211"/>
      <c r="N21805" s="212"/>
    </row>
    <row r="21837" spans="1:14" s="224" customFormat="1">
      <c r="A21837" s="63"/>
      <c r="B21837" s="212"/>
      <c r="C21837" s="63"/>
      <c r="D21837" s="400"/>
      <c r="E21837" s="135"/>
      <c r="F21837" s="136"/>
      <c r="G21837" s="136"/>
      <c r="H21837" s="135"/>
      <c r="I21837" s="135"/>
      <c r="J21837" s="222"/>
      <c r="K21837" s="223"/>
      <c r="L21837" s="212"/>
      <c r="M21837" s="211"/>
      <c r="N21837" s="212"/>
    </row>
    <row r="21869" spans="1:14" s="224" customFormat="1">
      <c r="A21869" s="63"/>
      <c r="B21869" s="212"/>
      <c r="C21869" s="63"/>
      <c r="D21869" s="400"/>
      <c r="E21869" s="135"/>
      <c r="F21869" s="136"/>
      <c r="G21869" s="136"/>
      <c r="H21869" s="135"/>
      <c r="I21869" s="135"/>
      <c r="J21869" s="222"/>
      <c r="K21869" s="223"/>
      <c r="L21869" s="212"/>
      <c r="M21869" s="211"/>
      <c r="N21869" s="212"/>
    </row>
    <row r="21901" spans="1:14" s="224" customFormat="1">
      <c r="A21901" s="63"/>
      <c r="B21901" s="212"/>
      <c r="C21901" s="63"/>
      <c r="D21901" s="400"/>
      <c r="E21901" s="135"/>
      <c r="F21901" s="136"/>
      <c r="G21901" s="136"/>
      <c r="H21901" s="135"/>
      <c r="I21901" s="135"/>
      <c r="J21901" s="222"/>
      <c r="K21901" s="223"/>
      <c r="L21901" s="212"/>
      <c r="M21901" s="211"/>
      <c r="N21901" s="212"/>
    </row>
    <row r="21933" spans="1:14" s="224" customFormat="1">
      <c r="A21933" s="63"/>
      <c r="B21933" s="212"/>
      <c r="C21933" s="63"/>
      <c r="D21933" s="400"/>
      <c r="E21933" s="135"/>
      <c r="F21933" s="136"/>
      <c r="G21933" s="136"/>
      <c r="H21933" s="135"/>
      <c r="I21933" s="135"/>
      <c r="J21933" s="222"/>
      <c r="K21933" s="223"/>
      <c r="L21933" s="212"/>
      <c r="M21933" s="211"/>
      <c r="N21933" s="212"/>
    </row>
    <row r="21965" spans="1:14" s="224" customFormat="1">
      <c r="A21965" s="63"/>
      <c r="B21965" s="212"/>
      <c r="C21965" s="63"/>
      <c r="D21965" s="400"/>
      <c r="E21965" s="135"/>
      <c r="F21965" s="136"/>
      <c r="G21965" s="136"/>
      <c r="H21965" s="135"/>
      <c r="I21965" s="135"/>
      <c r="J21965" s="222"/>
      <c r="K21965" s="223"/>
      <c r="L21965" s="212"/>
      <c r="M21965" s="211"/>
      <c r="N21965" s="212"/>
    </row>
    <row r="21997" spans="1:14" s="224" customFormat="1">
      <c r="A21997" s="63"/>
      <c r="B21997" s="212"/>
      <c r="C21997" s="63"/>
      <c r="D21997" s="400"/>
      <c r="E21997" s="135"/>
      <c r="F21997" s="136"/>
      <c r="G21997" s="136"/>
      <c r="H21997" s="135"/>
      <c r="I21997" s="135"/>
      <c r="J21997" s="222"/>
      <c r="K21997" s="223"/>
      <c r="L21997" s="212"/>
      <c r="M21997" s="211"/>
      <c r="N21997" s="212"/>
    </row>
    <row r="22029" spans="1:14" s="224" customFormat="1">
      <c r="A22029" s="63"/>
      <c r="B22029" s="212"/>
      <c r="C22029" s="63"/>
      <c r="D22029" s="400"/>
      <c r="E22029" s="135"/>
      <c r="F22029" s="136"/>
      <c r="G22029" s="136"/>
      <c r="H22029" s="135"/>
      <c r="I22029" s="135"/>
      <c r="J22029" s="222"/>
      <c r="K22029" s="223"/>
      <c r="L22029" s="212"/>
      <c r="M22029" s="211"/>
      <c r="N22029" s="212"/>
    </row>
    <row r="22061" spans="1:14" s="224" customFormat="1">
      <c r="A22061" s="63"/>
      <c r="B22061" s="212"/>
      <c r="C22061" s="63"/>
      <c r="D22061" s="400"/>
      <c r="E22061" s="135"/>
      <c r="F22061" s="136"/>
      <c r="G22061" s="136"/>
      <c r="H22061" s="135"/>
      <c r="I22061" s="135"/>
      <c r="J22061" s="222"/>
      <c r="K22061" s="223"/>
      <c r="L22061" s="212"/>
      <c r="M22061" s="211"/>
      <c r="N22061" s="212"/>
    </row>
    <row r="22093" spans="1:14" s="224" customFormat="1">
      <c r="A22093" s="63"/>
      <c r="B22093" s="212"/>
      <c r="C22093" s="63"/>
      <c r="D22093" s="400"/>
      <c r="E22093" s="135"/>
      <c r="F22093" s="136"/>
      <c r="G22093" s="136"/>
      <c r="H22093" s="135"/>
      <c r="I22093" s="135"/>
      <c r="J22093" s="222"/>
      <c r="K22093" s="223"/>
      <c r="L22093" s="212"/>
      <c r="M22093" s="211"/>
      <c r="N22093" s="212"/>
    </row>
    <row r="22125" spans="1:14" s="224" customFormat="1">
      <c r="A22125" s="63"/>
      <c r="B22125" s="212"/>
      <c r="C22125" s="63"/>
      <c r="D22125" s="400"/>
      <c r="E22125" s="135"/>
      <c r="F22125" s="136"/>
      <c r="G22125" s="136"/>
      <c r="H22125" s="135"/>
      <c r="I22125" s="135"/>
      <c r="J22125" s="222"/>
      <c r="K22125" s="223"/>
      <c r="L22125" s="212"/>
      <c r="M22125" s="211"/>
      <c r="N22125" s="212"/>
    </row>
    <row r="22157" spans="1:14" s="224" customFormat="1">
      <c r="A22157" s="63"/>
      <c r="B22157" s="212"/>
      <c r="C22157" s="63"/>
      <c r="D22157" s="400"/>
      <c r="E22157" s="135"/>
      <c r="F22157" s="136"/>
      <c r="G22157" s="136"/>
      <c r="H22157" s="135"/>
      <c r="I22157" s="135"/>
      <c r="J22157" s="222"/>
      <c r="K22157" s="223"/>
      <c r="L22157" s="212"/>
      <c r="M22157" s="211"/>
      <c r="N22157" s="212"/>
    </row>
    <row r="22189" spans="1:14" s="224" customFormat="1">
      <c r="A22189" s="63"/>
      <c r="B22189" s="212"/>
      <c r="C22189" s="63"/>
      <c r="D22189" s="400"/>
      <c r="E22189" s="135"/>
      <c r="F22189" s="136"/>
      <c r="G22189" s="136"/>
      <c r="H22189" s="135"/>
      <c r="I22189" s="135"/>
      <c r="J22189" s="222"/>
      <c r="K22189" s="223"/>
      <c r="L22189" s="212"/>
      <c r="M22189" s="211"/>
      <c r="N22189" s="212"/>
    </row>
    <row r="22221" spans="1:14" s="224" customFormat="1">
      <c r="A22221" s="63"/>
      <c r="B22221" s="212"/>
      <c r="C22221" s="63"/>
      <c r="D22221" s="400"/>
      <c r="E22221" s="135"/>
      <c r="F22221" s="136"/>
      <c r="G22221" s="136"/>
      <c r="H22221" s="135"/>
      <c r="I22221" s="135"/>
      <c r="J22221" s="222"/>
      <c r="K22221" s="223"/>
      <c r="L22221" s="212"/>
      <c r="M22221" s="211"/>
      <c r="N22221" s="212"/>
    </row>
    <row r="22253" spans="1:14" s="224" customFormat="1">
      <c r="A22253" s="63"/>
      <c r="B22253" s="212"/>
      <c r="C22253" s="63"/>
      <c r="D22253" s="400"/>
      <c r="E22253" s="135"/>
      <c r="F22253" s="136"/>
      <c r="G22253" s="136"/>
      <c r="H22253" s="135"/>
      <c r="I22253" s="135"/>
      <c r="J22253" s="222"/>
      <c r="K22253" s="223"/>
      <c r="L22253" s="212"/>
      <c r="M22253" s="211"/>
      <c r="N22253" s="212"/>
    </row>
    <row r="22285" spans="1:14" s="224" customFormat="1">
      <c r="A22285" s="63"/>
      <c r="B22285" s="212"/>
      <c r="C22285" s="63"/>
      <c r="D22285" s="400"/>
      <c r="E22285" s="135"/>
      <c r="F22285" s="136"/>
      <c r="G22285" s="136"/>
      <c r="H22285" s="135"/>
      <c r="I22285" s="135"/>
      <c r="J22285" s="222"/>
      <c r="K22285" s="223"/>
      <c r="L22285" s="212"/>
      <c r="M22285" s="211"/>
      <c r="N22285" s="212"/>
    </row>
    <row r="22317" spans="1:14" s="224" customFormat="1">
      <c r="A22317" s="63"/>
      <c r="B22317" s="212"/>
      <c r="C22317" s="63"/>
      <c r="D22317" s="400"/>
      <c r="E22317" s="135"/>
      <c r="F22317" s="136"/>
      <c r="G22317" s="136"/>
      <c r="H22317" s="135"/>
      <c r="I22317" s="135"/>
      <c r="J22317" s="222"/>
      <c r="K22317" s="223"/>
      <c r="L22317" s="212"/>
      <c r="M22317" s="211"/>
      <c r="N22317" s="212"/>
    </row>
    <row r="22349" spans="1:14" s="224" customFormat="1">
      <c r="A22349" s="63"/>
      <c r="B22349" s="212"/>
      <c r="C22349" s="63"/>
      <c r="D22349" s="400"/>
      <c r="E22349" s="135"/>
      <c r="F22349" s="136"/>
      <c r="G22349" s="136"/>
      <c r="H22349" s="135"/>
      <c r="I22349" s="135"/>
      <c r="J22349" s="222"/>
      <c r="K22349" s="223"/>
      <c r="L22349" s="212"/>
      <c r="M22349" s="211"/>
      <c r="N22349" s="212"/>
    </row>
    <row r="22381" spans="1:14" s="224" customFormat="1">
      <c r="A22381" s="63"/>
      <c r="B22381" s="212"/>
      <c r="C22381" s="63"/>
      <c r="D22381" s="400"/>
      <c r="E22381" s="135"/>
      <c r="F22381" s="136"/>
      <c r="G22381" s="136"/>
      <c r="H22381" s="135"/>
      <c r="I22381" s="135"/>
      <c r="J22381" s="222"/>
      <c r="K22381" s="223"/>
      <c r="L22381" s="212"/>
      <c r="M22381" s="211"/>
      <c r="N22381" s="212"/>
    </row>
    <row r="22413" spans="1:14" s="224" customFormat="1">
      <c r="A22413" s="63"/>
      <c r="B22413" s="212"/>
      <c r="C22413" s="63"/>
      <c r="D22413" s="400"/>
      <c r="E22413" s="135"/>
      <c r="F22413" s="136"/>
      <c r="G22413" s="136"/>
      <c r="H22413" s="135"/>
      <c r="I22413" s="135"/>
      <c r="J22413" s="222"/>
      <c r="K22413" s="223"/>
      <c r="L22413" s="212"/>
      <c r="M22413" s="211"/>
      <c r="N22413" s="212"/>
    </row>
    <row r="22445" spans="1:14" s="224" customFormat="1">
      <c r="A22445" s="63"/>
      <c r="B22445" s="212"/>
      <c r="C22445" s="63"/>
      <c r="D22445" s="400"/>
      <c r="E22445" s="135"/>
      <c r="F22445" s="136"/>
      <c r="G22445" s="136"/>
      <c r="H22445" s="135"/>
      <c r="I22445" s="135"/>
      <c r="J22445" s="222"/>
      <c r="K22445" s="223"/>
      <c r="L22445" s="212"/>
      <c r="M22445" s="211"/>
      <c r="N22445" s="212"/>
    </row>
    <row r="22477" spans="1:14" s="224" customFormat="1">
      <c r="A22477" s="63"/>
      <c r="B22477" s="212"/>
      <c r="C22477" s="63"/>
      <c r="D22477" s="400"/>
      <c r="E22477" s="135"/>
      <c r="F22477" s="136"/>
      <c r="G22477" s="136"/>
      <c r="H22477" s="135"/>
      <c r="I22477" s="135"/>
      <c r="J22477" s="222"/>
      <c r="K22477" s="223"/>
      <c r="L22477" s="212"/>
      <c r="M22477" s="211"/>
      <c r="N22477" s="212"/>
    </row>
    <row r="22509" spans="1:14" s="224" customFormat="1">
      <c r="A22509" s="63"/>
      <c r="B22509" s="212"/>
      <c r="C22509" s="63"/>
      <c r="D22509" s="400"/>
      <c r="E22509" s="135"/>
      <c r="F22509" s="136"/>
      <c r="G22509" s="136"/>
      <c r="H22509" s="135"/>
      <c r="I22509" s="135"/>
      <c r="J22509" s="222"/>
      <c r="K22509" s="223"/>
      <c r="L22509" s="212"/>
      <c r="M22509" s="211"/>
      <c r="N22509" s="212"/>
    </row>
    <row r="22541" spans="1:14" s="224" customFormat="1">
      <c r="A22541" s="63"/>
      <c r="B22541" s="212"/>
      <c r="C22541" s="63"/>
      <c r="D22541" s="400"/>
      <c r="E22541" s="135"/>
      <c r="F22541" s="136"/>
      <c r="G22541" s="136"/>
      <c r="H22541" s="135"/>
      <c r="I22541" s="135"/>
      <c r="J22541" s="222"/>
      <c r="K22541" s="223"/>
      <c r="L22541" s="212"/>
      <c r="M22541" s="211"/>
      <c r="N22541" s="212"/>
    </row>
    <row r="22573" spans="1:14" s="224" customFormat="1">
      <c r="A22573" s="63"/>
      <c r="B22573" s="212"/>
      <c r="C22573" s="63"/>
      <c r="D22573" s="400"/>
      <c r="E22573" s="135"/>
      <c r="F22573" s="136"/>
      <c r="G22573" s="136"/>
      <c r="H22573" s="135"/>
      <c r="I22573" s="135"/>
      <c r="J22573" s="222"/>
      <c r="K22573" s="223"/>
      <c r="L22573" s="212"/>
      <c r="M22573" s="211"/>
      <c r="N22573" s="212"/>
    </row>
    <row r="22605" spans="1:14" s="224" customFormat="1">
      <c r="A22605" s="63"/>
      <c r="B22605" s="212"/>
      <c r="C22605" s="63"/>
      <c r="D22605" s="400"/>
      <c r="E22605" s="135"/>
      <c r="F22605" s="136"/>
      <c r="G22605" s="136"/>
      <c r="H22605" s="135"/>
      <c r="I22605" s="135"/>
      <c r="J22605" s="222"/>
      <c r="K22605" s="223"/>
      <c r="L22605" s="212"/>
      <c r="M22605" s="211"/>
      <c r="N22605" s="212"/>
    </row>
    <row r="22637" spans="1:14" s="224" customFormat="1">
      <c r="A22637" s="63"/>
      <c r="B22637" s="212"/>
      <c r="C22637" s="63"/>
      <c r="D22637" s="400"/>
      <c r="E22637" s="135"/>
      <c r="F22637" s="136"/>
      <c r="G22637" s="136"/>
      <c r="H22637" s="135"/>
      <c r="I22637" s="135"/>
      <c r="J22637" s="222"/>
      <c r="K22637" s="223"/>
      <c r="L22637" s="212"/>
      <c r="M22637" s="211"/>
      <c r="N22637" s="212"/>
    </row>
    <row r="22669" spans="1:14" s="224" customFormat="1">
      <c r="A22669" s="63"/>
      <c r="B22669" s="212"/>
      <c r="C22669" s="63"/>
      <c r="D22669" s="400"/>
      <c r="E22669" s="135"/>
      <c r="F22669" s="136"/>
      <c r="G22669" s="136"/>
      <c r="H22669" s="135"/>
      <c r="I22669" s="135"/>
      <c r="J22669" s="222"/>
      <c r="K22669" s="223"/>
      <c r="L22669" s="212"/>
      <c r="M22669" s="211"/>
      <c r="N22669" s="212"/>
    </row>
    <row r="22701" spans="1:14" s="224" customFormat="1">
      <c r="A22701" s="63"/>
      <c r="B22701" s="212"/>
      <c r="C22701" s="63"/>
      <c r="D22701" s="400"/>
      <c r="E22701" s="135"/>
      <c r="F22701" s="136"/>
      <c r="G22701" s="136"/>
      <c r="H22701" s="135"/>
      <c r="I22701" s="135"/>
      <c r="J22701" s="222"/>
      <c r="K22701" s="223"/>
      <c r="L22701" s="212"/>
      <c r="M22701" s="211"/>
      <c r="N22701" s="212"/>
    </row>
    <row r="22733" spans="1:14" s="224" customFormat="1">
      <c r="A22733" s="63"/>
      <c r="B22733" s="212"/>
      <c r="C22733" s="63"/>
      <c r="D22733" s="400"/>
      <c r="E22733" s="135"/>
      <c r="F22733" s="136"/>
      <c r="G22733" s="136"/>
      <c r="H22733" s="135"/>
      <c r="I22733" s="135"/>
      <c r="J22733" s="222"/>
      <c r="K22733" s="223"/>
      <c r="L22733" s="212"/>
      <c r="M22733" s="211"/>
      <c r="N22733" s="212"/>
    </row>
    <row r="22765" spans="1:14" s="224" customFormat="1">
      <c r="A22765" s="63"/>
      <c r="B22765" s="212"/>
      <c r="C22765" s="63"/>
      <c r="D22765" s="400"/>
      <c r="E22765" s="135"/>
      <c r="F22765" s="136"/>
      <c r="G22765" s="136"/>
      <c r="H22765" s="135"/>
      <c r="I22765" s="135"/>
      <c r="J22765" s="222"/>
      <c r="K22765" s="223"/>
      <c r="L22765" s="212"/>
      <c r="M22765" s="211"/>
      <c r="N22765" s="212"/>
    </row>
    <row r="22797" spans="1:14" s="224" customFormat="1">
      <c r="A22797" s="63"/>
      <c r="B22797" s="212"/>
      <c r="C22797" s="63"/>
      <c r="D22797" s="400"/>
      <c r="E22797" s="135"/>
      <c r="F22797" s="136"/>
      <c r="G22797" s="136"/>
      <c r="H22797" s="135"/>
      <c r="I22797" s="135"/>
      <c r="J22797" s="222"/>
      <c r="K22797" s="223"/>
      <c r="L22797" s="212"/>
      <c r="M22797" s="211"/>
      <c r="N22797" s="212"/>
    </row>
    <row r="22829" spans="1:14" s="224" customFormat="1">
      <c r="A22829" s="63"/>
      <c r="B22829" s="212"/>
      <c r="C22829" s="63"/>
      <c r="D22829" s="400"/>
      <c r="E22829" s="135"/>
      <c r="F22829" s="136"/>
      <c r="G22829" s="136"/>
      <c r="H22829" s="135"/>
      <c r="I22829" s="135"/>
      <c r="J22829" s="222"/>
      <c r="K22829" s="223"/>
      <c r="L22829" s="212"/>
      <c r="M22829" s="211"/>
      <c r="N22829" s="212"/>
    </row>
    <row r="22861" spans="1:14" s="224" customFormat="1">
      <c r="A22861" s="63"/>
      <c r="B22861" s="212"/>
      <c r="C22861" s="63"/>
      <c r="D22861" s="400"/>
      <c r="E22861" s="135"/>
      <c r="F22861" s="136"/>
      <c r="G22861" s="136"/>
      <c r="H22861" s="135"/>
      <c r="I22861" s="135"/>
      <c r="J22861" s="222"/>
      <c r="K22861" s="223"/>
      <c r="L22861" s="212"/>
      <c r="M22861" s="211"/>
      <c r="N22861" s="212"/>
    </row>
    <row r="22893" spans="1:14" s="224" customFormat="1">
      <c r="A22893" s="63"/>
      <c r="B22893" s="212"/>
      <c r="C22893" s="63"/>
      <c r="D22893" s="400"/>
      <c r="E22893" s="135"/>
      <c r="F22893" s="136"/>
      <c r="G22893" s="136"/>
      <c r="H22893" s="135"/>
      <c r="I22893" s="135"/>
      <c r="J22893" s="222"/>
      <c r="K22893" s="223"/>
      <c r="L22893" s="212"/>
      <c r="M22893" s="211"/>
      <c r="N22893" s="212"/>
    </row>
    <row r="22925" spans="1:14" s="224" customFormat="1">
      <c r="A22925" s="63"/>
      <c r="B22925" s="212"/>
      <c r="C22925" s="63"/>
      <c r="D22925" s="400"/>
      <c r="E22925" s="135"/>
      <c r="F22925" s="136"/>
      <c r="G22925" s="136"/>
      <c r="H22925" s="135"/>
      <c r="I22925" s="135"/>
      <c r="J22925" s="222"/>
      <c r="K22925" s="223"/>
      <c r="L22925" s="212"/>
      <c r="M22925" s="211"/>
      <c r="N22925" s="212"/>
    </row>
    <row r="22957" spans="1:14" s="224" customFormat="1">
      <c r="A22957" s="63"/>
      <c r="B22957" s="212"/>
      <c r="C22957" s="63"/>
      <c r="D22957" s="400"/>
      <c r="E22957" s="135"/>
      <c r="F22957" s="136"/>
      <c r="G22957" s="136"/>
      <c r="H22957" s="135"/>
      <c r="I22957" s="135"/>
      <c r="J22957" s="222"/>
      <c r="K22957" s="223"/>
      <c r="L22957" s="212"/>
      <c r="M22957" s="211"/>
      <c r="N22957" s="212"/>
    </row>
    <row r="22989" spans="1:14" s="224" customFormat="1">
      <c r="A22989" s="63"/>
      <c r="B22989" s="212"/>
      <c r="C22989" s="63"/>
      <c r="D22989" s="400"/>
      <c r="E22989" s="135"/>
      <c r="F22989" s="136"/>
      <c r="G22989" s="136"/>
      <c r="H22989" s="135"/>
      <c r="I22989" s="135"/>
      <c r="J22989" s="222"/>
      <c r="K22989" s="223"/>
      <c r="L22989" s="212"/>
      <c r="M22989" s="211"/>
      <c r="N22989" s="212"/>
    </row>
    <row r="23021" spans="1:14" s="224" customFormat="1">
      <c r="A23021" s="63"/>
      <c r="B23021" s="212"/>
      <c r="C23021" s="63"/>
      <c r="D23021" s="400"/>
      <c r="E23021" s="135"/>
      <c r="F23021" s="136"/>
      <c r="G23021" s="136"/>
      <c r="H23021" s="135"/>
      <c r="I23021" s="135"/>
      <c r="J23021" s="222"/>
      <c r="K23021" s="223"/>
      <c r="L23021" s="212"/>
      <c r="M23021" s="211"/>
      <c r="N23021" s="212"/>
    </row>
    <row r="23053" spans="1:14" s="224" customFormat="1">
      <c r="A23053" s="63"/>
      <c r="B23053" s="212"/>
      <c r="C23053" s="63"/>
      <c r="D23053" s="400"/>
      <c r="E23053" s="135"/>
      <c r="F23053" s="136"/>
      <c r="G23053" s="136"/>
      <c r="H23053" s="135"/>
      <c r="I23053" s="135"/>
      <c r="J23053" s="222"/>
      <c r="K23053" s="223"/>
      <c r="L23053" s="212"/>
      <c r="M23053" s="211"/>
      <c r="N23053" s="212"/>
    </row>
    <row r="23085" spans="1:14" s="224" customFormat="1">
      <c r="A23085" s="63"/>
      <c r="B23085" s="212"/>
      <c r="C23085" s="63"/>
      <c r="D23085" s="400"/>
      <c r="E23085" s="135"/>
      <c r="F23085" s="136"/>
      <c r="G23085" s="136"/>
      <c r="H23085" s="135"/>
      <c r="I23085" s="135"/>
      <c r="J23085" s="222"/>
      <c r="K23085" s="223"/>
      <c r="L23085" s="212"/>
      <c r="M23085" s="211"/>
      <c r="N23085" s="212"/>
    </row>
    <row r="23117" spans="1:14" s="224" customFormat="1">
      <c r="A23117" s="63"/>
      <c r="B23117" s="212"/>
      <c r="C23117" s="63"/>
      <c r="D23117" s="400"/>
      <c r="E23117" s="135"/>
      <c r="F23117" s="136"/>
      <c r="G23117" s="136"/>
      <c r="H23117" s="135"/>
      <c r="I23117" s="135"/>
      <c r="J23117" s="222"/>
      <c r="K23117" s="223"/>
      <c r="L23117" s="212"/>
      <c r="M23117" s="211"/>
      <c r="N23117" s="212"/>
    </row>
    <row r="23149" spans="1:14" s="224" customFormat="1">
      <c r="A23149" s="63"/>
      <c r="B23149" s="212"/>
      <c r="C23149" s="63"/>
      <c r="D23149" s="400"/>
      <c r="E23149" s="135"/>
      <c r="F23149" s="136"/>
      <c r="G23149" s="136"/>
      <c r="H23149" s="135"/>
      <c r="I23149" s="135"/>
      <c r="J23149" s="222"/>
      <c r="K23149" s="223"/>
      <c r="L23149" s="212"/>
      <c r="M23149" s="211"/>
      <c r="N23149" s="212"/>
    </row>
    <row r="23181" spans="1:14" s="224" customFormat="1">
      <c r="A23181" s="63"/>
      <c r="B23181" s="212"/>
      <c r="C23181" s="63"/>
      <c r="D23181" s="400"/>
      <c r="E23181" s="135"/>
      <c r="F23181" s="136"/>
      <c r="G23181" s="136"/>
      <c r="H23181" s="135"/>
      <c r="I23181" s="135"/>
      <c r="J23181" s="222"/>
      <c r="K23181" s="223"/>
      <c r="L23181" s="212"/>
      <c r="M23181" s="211"/>
      <c r="N23181" s="212"/>
    </row>
    <row r="23213" spans="1:14" s="224" customFormat="1">
      <c r="A23213" s="63"/>
      <c r="B23213" s="212"/>
      <c r="C23213" s="63"/>
      <c r="D23213" s="400"/>
      <c r="E23213" s="135"/>
      <c r="F23213" s="136"/>
      <c r="G23213" s="136"/>
      <c r="H23213" s="135"/>
      <c r="I23213" s="135"/>
      <c r="J23213" s="222"/>
      <c r="K23213" s="223"/>
      <c r="L23213" s="212"/>
      <c r="M23213" s="211"/>
      <c r="N23213" s="212"/>
    </row>
    <row r="23245" spans="1:14" s="224" customFormat="1">
      <c r="A23245" s="63"/>
      <c r="B23245" s="212"/>
      <c r="C23245" s="63"/>
      <c r="D23245" s="400"/>
      <c r="E23245" s="135"/>
      <c r="F23245" s="136"/>
      <c r="G23245" s="136"/>
      <c r="H23245" s="135"/>
      <c r="I23245" s="135"/>
      <c r="J23245" s="222"/>
      <c r="K23245" s="223"/>
      <c r="L23245" s="212"/>
      <c r="M23245" s="211"/>
      <c r="N23245" s="212"/>
    </row>
    <row r="23277" spans="1:14" s="224" customFormat="1">
      <c r="A23277" s="63"/>
      <c r="B23277" s="212"/>
      <c r="C23277" s="63"/>
      <c r="D23277" s="400"/>
      <c r="E23277" s="135"/>
      <c r="F23277" s="136"/>
      <c r="G23277" s="136"/>
      <c r="H23277" s="135"/>
      <c r="I23277" s="135"/>
      <c r="J23277" s="222"/>
      <c r="K23277" s="223"/>
      <c r="L23277" s="212"/>
      <c r="M23277" s="211"/>
      <c r="N23277" s="212"/>
    </row>
    <row r="23309" spans="1:14" s="224" customFormat="1">
      <c r="A23309" s="63"/>
      <c r="B23309" s="212"/>
      <c r="C23309" s="63"/>
      <c r="D23309" s="400"/>
      <c r="E23309" s="135"/>
      <c r="F23309" s="136"/>
      <c r="G23309" s="136"/>
      <c r="H23309" s="135"/>
      <c r="I23309" s="135"/>
      <c r="J23309" s="222"/>
      <c r="K23309" s="223"/>
      <c r="L23309" s="212"/>
      <c r="M23309" s="211"/>
      <c r="N23309" s="212"/>
    </row>
    <row r="23341" spans="1:14" s="224" customFormat="1">
      <c r="A23341" s="63"/>
      <c r="B23341" s="212"/>
      <c r="C23341" s="63"/>
      <c r="D23341" s="400"/>
      <c r="E23341" s="135"/>
      <c r="F23341" s="136"/>
      <c r="G23341" s="136"/>
      <c r="H23341" s="135"/>
      <c r="I23341" s="135"/>
      <c r="J23341" s="222"/>
      <c r="K23341" s="223"/>
      <c r="L23341" s="212"/>
      <c r="M23341" s="211"/>
      <c r="N23341" s="212"/>
    </row>
    <row r="23373" spans="1:14" s="224" customFormat="1">
      <c r="A23373" s="63"/>
      <c r="B23373" s="212"/>
      <c r="C23373" s="63"/>
      <c r="D23373" s="400"/>
      <c r="E23373" s="135"/>
      <c r="F23373" s="136"/>
      <c r="G23373" s="136"/>
      <c r="H23373" s="135"/>
      <c r="I23373" s="135"/>
      <c r="J23373" s="222"/>
      <c r="K23373" s="223"/>
      <c r="L23373" s="212"/>
      <c r="M23373" s="211"/>
      <c r="N23373" s="212"/>
    </row>
    <row r="23405" spans="1:14" s="224" customFormat="1">
      <c r="A23405" s="63"/>
      <c r="B23405" s="212"/>
      <c r="C23405" s="63"/>
      <c r="D23405" s="400"/>
      <c r="E23405" s="135"/>
      <c r="F23405" s="136"/>
      <c r="G23405" s="136"/>
      <c r="H23405" s="135"/>
      <c r="I23405" s="135"/>
      <c r="J23405" s="222"/>
      <c r="K23405" s="223"/>
      <c r="L23405" s="212"/>
      <c r="M23405" s="211"/>
      <c r="N23405" s="212"/>
    </row>
    <row r="23437" spans="1:14" s="224" customFormat="1">
      <c r="A23437" s="63"/>
      <c r="B23437" s="212"/>
      <c r="C23437" s="63"/>
      <c r="D23437" s="400"/>
      <c r="E23437" s="135"/>
      <c r="F23437" s="136"/>
      <c r="G23437" s="136"/>
      <c r="H23437" s="135"/>
      <c r="I23437" s="135"/>
      <c r="J23437" s="222"/>
      <c r="K23437" s="223"/>
      <c r="L23437" s="212"/>
      <c r="M23437" s="211"/>
      <c r="N23437" s="212"/>
    </row>
    <row r="23469" spans="1:14" s="224" customFormat="1">
      <c r="A23469" s="63"/>
      <c r="B23469" s="212"/>
      <c r="C23469" s="63"/>
      <c r="D23469" s="400"/>
      <c r="E23469" s="135"/>
      <c r="F23469" s="136"/>
      <c r="G23469" s="136"/>
      <c r="H23469" s="135"/>
      <c r="I23469" s="135"/>
      <c r="J23469" s="222"/>
      <c r="K23469" s="223"/>
      <c r="L23469" s="212"/>
      <c r="M23469" s="211"/>
      <c r="N23469" s="212"/>
    </row>
    <row r="23501" spans="1:14" s="224" customFormat="1">
      <c r="A23501" s="63"/>
      <c r="B23501" s="212"/>
      <c r="C23501" s="63"/>
      <c r="D23501" s="400"/>
      <c r="E23501" s="135"/>
      <c r="F23501" s="136"/>
      <c r="G23501" s="136"/>
      <c r="H23501" s="135"/>
      <c r="I23501" s="135"/>
      <c r="J23501" s="222"/>
      <c r="K23501" s="223"/>
      <c r="L23501" s="212"/>
      <c r="M23501" s="211"/>
      <c r="N23501" s="212"/>
    </row>
    <row r="23533" spans="1:14" s="224" customFormat="1">
      <c r="A23533" s="63"/>
      <c r="B23533" s="212"/>
      <c r="C23533" s="63"/>
      <c r="D23533" s="400"/>
      <c r="E23533" s="135"/>
      <c r="F23533" s="136"/>
      <c r="G23533" s="136"/>
      <c r="H23533" s="135"/>
      <c r="I23533" s="135"/>
      <c r="J23533" s="222"/>
      <c r="K23533" s="223"/>
      <c r="L23533" s="212"/>
      <c r="M23533" s="211"/>
      <c r="N23533" s="212"/>
    </row>
    <row r="23565" spans="1:14" s="224" customFormat="1">
      <c r="A23565" s="63"/>
      <c r="B23565" s="212"/>
      <c r="C23565" s="63"/>
      <c r="D23565" s="400"/>
      <c r="E23565" s="135"/>
      <c r="F23565" s="136"/>
      <c r="G23565" s="136"/>
      <c r="H23565" s="135"/>
      <c r="I23565" s="135"/>
      <c r="J23565" s="222"/>
      <c r="K23565" s="223"/>
      <c r="L23565" s="212"/>
      <c r="M23565" s="211"/>
      <c r="N23565" s="212"/>
    </row>
    <row r="23597" spans="1:14" s="224" customFormat="1">
      <c r="A23597" s="63"/>
      <c r="B23597" s="212"/>
      <c r="C23597" s="63"/>
      <c r="D23597" s="400"/>
      <c r="E23597" s="135"/>
      <c r="F23597" s="136"/>
      <c r="G23597" s="136"/>
      <c r="H23597" s="135"/>
      <c r="I23597" s="135"/>
      <c r="J23597" s="222"/>
      <c r="K23597" s="223"/>
      <c r="L23597" s="212"/>
      <c r="M23597" s="211"/>
      <c r="N23597" s="212"/>
    </row>
    <row r="23629" spans="1:14" s="224" customFormat="1">
      <c r="A23629" s="63"/>
      <c r="B23629" s="212"/>
      <c r="C23629" s="63"/>
      <c r="D23629" s="400"/>
      <c r="E23629" s="135"/>
      <c r="F23629" s="136"/>
      <c r="G23629" s="136"/>
      <c r="H23629" s="135"/>
      <c r="I23629" s="135"/>
      <c r="J23629" s="222"/>
      <c r="K23629" s="223"/>
      <c r="L23629" s="212"/>
      <c r="M23629" s="211"/>
      <c r="N23629" s="212"/>
    </row>
    <row r="23661" spans="1:14" s="224" customFormat="1">
      <c r="A23661" s="63"/>
      <c r="B23661" s="212"/>
      <c r="C23661" s="63"/>
      <c r="D23661" s="400"/>
      <c r="E23661" s="135"/>
      <c r="F23661" s="136"/>
      <c r="G23661" s="136"/>
      <c r="H23661" s="135"/>
      <c r="I23661" s="135"/>
      <c r="J23661" s="222"/>
      <c r="K23661" s="223"/>
      <c r="L23661" s="212"/>
      <c r="M23661" s="211"/>
      <c r="N23661" s="212"/>
    </row>
    <row r="23693" spans="1:14" s="224" customFormat="1">
      <c r="A23693" s="63"/>
      <c r="B23693" s="212"/>
      <c r="C23693" s="63"/>
      <c r="D23693" s="400"/>
      <c r="E23693" s="135"/>
      <c r="F23693" s="136"/>
      <c r="G23693" s="136"/>
      <c r="H23693" s="135"/>
      <c r="I23693" s="135"/>
      <c r="J23693" s="222"/>
      <c r="K23693" s="223"/>
      <c r="L23693" s="212"/>
      <c r="M23693" s="211"/>
      <c r="N23693" s="212"/>
    </row>
    <row r="23725" spans="1:14" s="224" customFormat="1">
      <c r="A23725" s="63"/>
      <c r="B23725" s="212"/>
      <c r="C23725" s="63"/>
      <c r="D23725" s="400"/>
      <c r="E23725" s="135"/>
      <c r="F23725" s="136"/>
      <c r="G23725" s="136"/>
      <c r="H23725" s="135"/>
      <c r="I23725" s="135"/>
      <c r="J23725" s="222"/>
      <c r="K23725" s="223"/>
      <c r="L23725" s="212"/>
      <c r="M23725" s="211"/>
      <c r="N23725" s="212"/>
    </row>
    <row r="23757" spans="1:14" s="224" customFormat="1">
      <c r="A23757" s="63"/>
      <c r="B23757" s="212"/>
      <c r="C23757" s="63"/>
      <c r="D23757" s="400"/>
      <c r="E23757" s="135"/>
      <c r="F23757" s="136"/>
      <c r="G23757" s="136"/>
      <c r="H23757" s="135"/>
      <c r="I23757" s="135"/>
      <c r="J23757" s="222"/>
      <c r="K23757" s="223"/>
      <c r="L23757" s="212"/>
      <c r="M23757" s="211"/>
      <c r="N23757" s="212"/>
    </row>
    <row r="23789" spans="1:14" s="224" customFormat="1">
      <c r="A23789" s="63"/>
      <c r="B23789" s="212"/>
      <c r="C23789" s="63"/>
      <c r="D23789" s="400"/>
      <c r="E23789" s="135"/>
      <c r="F23789" s="136"/>
      <c r="G23789" s="136"/>
      <c r="H23789" s="135"/>
      <c r="I23789" s="135"/>
      <c r="J23789" s="222"/>
      <c r="K23789" s="223"/>
      <c r="L23789" s="212"/>
      <c r="M23789" s="211"/>
      <c r="N23789" s="212"/>
    </row>
    <row r="23821" spans="1:14" s="224" customFormat="1">
      <c r="A23821" s="63"/>
      <c r="B23821" s="212"/>
      <c r="C23821" s="63"/>
      <c r="D23821" s="400"/>
      <c r="E23821" s="135"/>
      <c r="F23821" s="136"/>
      <c r="G23821" s="136"/>
      <c r="H23821" s="135"/>
      <c r="I23821" s="135"/>
      <c r="J23821" s="222"/>
      <c r="K23821" s="223"/>
      <c r="L23821" s="212"/>
      <c r="M23821" s="211"/>
      <c r="N23821" s="212"/>
    </row>
    <row r="23853" spans="1:14" s="224" customFormat="1">
      <c r="A23853" s="63"/>
      <c r="B23853" s="212"/>
      <c r="C23853" s="63"/>
      <c r="D23853" s="400"/>
      <c r="E23853" s="135"/>
      <c r="F23853" s="136"/>
      <c r="G23853" s="136"/>
      <c r="H23853" s="135"/>
      <c r="I23853" s="135"/>
      <c r="J23853" s="222"/>
      <c r="K23853" s="223"/>
      <c r="L23853" s="212"/>
      <c r="M23853" s="211"/>
      <c r="N23853" s="212"/>
    </row>
    <row r="23885" spans="1:14" s="224" customFormat="1">
      <c r="A23885" s="63"/>
      <c r="B23885" s="212"/>
      <c r="C23885" s="63"/>
      <c r="D23885" s="400"/>
      <c r="E23885" s="135"/>
      <c r="F23885" s="136"/>
      <c r="G23885" s="136"/>
      <c r="H23885" s="135"/>
      <c r="I23885" s="135"/>
      <c r="J23885" s="222"/>
      <c r="K23885" s="223"/>
      <c r="L23885" s="212"/>
      <c r="M23885" s="211"/>
      <c r="N23885" s="212"/>
    </row>
    <row r="23917" spans="1:14" s="224" customFormat="1">
      <c r="A23917" s="63"/>
      <c r="B23917" s="212"/>
      <c r="C23917" s="63"/>
      <c r="D23917" s="400"/>
      <c r="E23917" s="135"/>
      <c r="F23917" s="136"/>
      <c r="G23917" s="136"/>
      <c r="H23917" s="135"/>
      <c r="I23917" s="135"/>
      <c r="J23917" s="222"/>
      <c r="K23917" s="223"/>
      <c r="L23917" s="212"/>
      <c r="M23917" s="211"/>
      <c r="N23917" s="212"/>
    </row>
    <row r="23949" spans="1:14" s="224" customFormat="1">
      <c r="A23949" s="63"/>
      <c r="B23949" s="212"/>
      <c r="C23949" s="63"/>
      <c r="D23949" s="400"/>
      <c r="E23949" s="135"/>
      <c r="F23949" s="136"/>
      <c r="G23949" s="136"/>
      <c r="H23949" s="135"/>
      <c r="I23949" s="135"/>
      <c r="J23949" s="222"/>
      <c r="K23949" s="223"/>
      <c r="L23949" s="212"/>
      <c r="M23949" s="211"/>
      <c r="N23949" s="212"/>
    </row>
    <row r="23981" spans="1:14" s="224" customFormat="1">
      <c r="A23981" s="63"/>
      <c r="B23981" s="212"/>
      <c r="C23981" s="63"/>
      <c r="D23981" s="400"/>
      <c r="E23981" s="135"/>
      <c r="F23981" s="136"/>
      <c r="G23981" s="136"/>
      <c r="H23981" s="135"/>
      <c r="I23981" s="135"/>
      <c r="J23981" s="222"/>
      <c r="K23981" s="223"/>
      <c r="L23981" s="212"/>
      <c r="M23981" s="211"/>
      <c r="N23981" s="212"/>
    </row>
    <row r="24013" spans="1:14" s="224" customFormat="1">
      <c r="A24013" s="63"/>
      <c r="B24013" s="212"/>
      <c r="C24013" s="63"/>
      <c r="D24013" s="400"/>
      <c r="E24013" s="135"/>
      <c r="F24013" s="136"/>
      <c r="G24013" s="136"/>
      <c r="H24013" s="135"/>
      <c r="I24013" s="135"/>
      <c r="J24013" s="222"/>
      <c r="K24013" s="223"/>
      <c r="L24013" s="212"/>
      <c r="M24013" s="211"/>
      <c r="N24013" s="212"/>
    </row>
    <row r="24045" spans="1:14" s="224" customFormat="1">
      <c r="A24045" s="63"/>
      <c r="B24045" s="212"/>
      <c r="C24045" s="63"/>
      <c r="D24045" s="400"/>
      <c r="E24045" s="135"/>
      <c r="F24045" s="136"/>
      <c r="G24045" s="136"/>
      <c r="H24045" s="135"/>
      <c r="I24045" s="135"/>
      <c r="J24045" s="222"/>
      <c r="K24045" s="223"/>
      <c r="L24045" s="212"/>
      <c r="M24045" s="211"/>
      <c r="N24045" s="212"/>
    </row>
    <row r="24077" spans="1:14" s="224" customFormat="1">
      <c r="A24077" s="63"/>
      <c r="B24077" s="212"/>
      <c r="C24077" s="63"/>
      <c r="D24077" s="400"/>
      <c r="E24077" s="135"/>
      <c r="F24077" s="136"/>
      <c r="G24077" s="136"/>
      <c r="H24077" s="135"/>
      <c r="I24077" s="135"/>
      <c r="J24077" s="222"/>
      <c r="K24077" s="223"/>
      <c r="L24077" s="212"/>
      <c r="M24077" s="211"/>
      <c r="N24077" s="212"/>
    </row>
    <row r="24109" spans="1:14" s="224" customFormat="1">
      <c r="A24109" s="63"/>
      <c r="B24109" s="212"/>
      <c r="C24109" s="63"/>
      <c r="D24109" s="400"/>
      <c r="E24109" s="135"/>
      <c r="F24109" s="136"/>
      <c r="G24109" s="136"/>
      <c r="H24109" s="135"/>
      <c r="I24109" s="135"/>
      <c r="J24109" s="222"/>
      <c r="K24109" s="223"/>
      <c r="L24109" s="212"/>
      <c r="M24109" s="211"/>
      <c r="N24109" s="212"/>
    </row>
    <row r="24141" spans="1:14" s="224" customFormat="1">
      <c r="A24141" s="63"/>
      <c r="B24141" s="212"/>
      <c r="C24141" s="63"/>
      <c r="D24141" s="400"/>
      <c r="E24141" s="135"/>
      <c r="F24141" s="136"/>
      <c r="G24141" s="136"/>
      <c r="H24141" s="135"/>
      <c r="I24141" s="135"/>
      <c r="J24141" s="222"/>
      <c r="K24141" s="223"/>
      <c r="L24141" s="212"/>
      <c r="M24141" s="211"/>
      <c r="N24141" s="212"/>
    </row>
    <row r="24173" spans="1:14" s="224" customFormat="1">
      <c r="A24173" s="63"/>
      <c r="B24173" s="212"/>
      <c r="C24173" s="63"/>
      <c r="D24173" s="400"/>
      <c r="E24173" s="135"/>
      <c r="F24173" s="136"/>
      <c r="G24173" s="136"/>
      <c r="H24173" s="135"/>
      <c r="I24173" s="135"/>
      <c r="J24173" s="222"/>
      <c r="K24173" s="223"/>
      <c r="L24173" s="212"/>
      <c r="M24173" s="211"/>
      <c r="N24173" s="212"/>
    </row>
    <row r="24205" spans="1:14" s="224" customFormat="1">
      <c r="A24205" s="63"/>
      <c r="B24205" s="212"/>
      <c r="C24205" s="63"/>
      <c r="D24205" s="400"/>
      <c r="E24205" s="135"/>
      <c r="F24205" s="136"/>
      <c r="G24205" s="136"/>
      <c r="H24205" s="135"/>
      <c r="I24205" s="135"/>
      <c r="J24205" s="222"/>
      <c r="K24205" s="223"/>
      <c r="L24205" s="212"/>
      <c r="M24205" s="211"/>
      <c r="N24205" s="212"/>
    </row>
    <row r="24237" spans="1:14" s="224" customFormat="1">
      <c r="A24237" s="63"/>
      <c r="B24237" s="212"/>
      <c r="C24237" s="63"/>
      <c r="D24237" s="400"/>
      <c r="E24237" s="135"/>
      <c r="F24237" s="136"/>
      <c r="G24237" s="136"/>
      <c r="H24237" s="135"/>
      <c r="I24237" s="135"/>
      <c r="J24237" s="222"/>
      <c r="K24237" s="223"/>
      <c r="L24237" s="212"/>
      <c r="M24237" s="211"/>
      <c r="N24237" s="212"/>
    </row>
    <row r="24269" spans="1:14" s="224" customFormat="1">
      <c r="A24269" s="63"/>
      <c r="B24269" s="212"/>
      <c r="C24269" s="63"/>
      <c r="D24269" s="400"/>
      <c r="E24269" s="135"/>
      <c r="F24269" s="136"/>
      <c r="G24269" s="136"/>
      <c r="H24269" s="135"/>
      <c r="I24269" s="135"/>
      <c r="J24269" s="222"/>
      <c r="K24269" s="223"/>
      <c r="L24269" s="212"/>
      <c r="M24269" s="211"/>
      <c r="N24269" s="212"/>
    </row>
    <row r="24301" spans="1:14" s="224" customFormat="1">
      <c r="A24301" s="63"/>
      <c r="B24301" s="212"/>
      <c r="C24301" s="63"/>
      <c r="D24301" s="400"/>
      <c r="E24301" s="135"/>
      <c r="F24301" s="136"/>
      <c r="G24301" s="136"/>
      <c r="H24301" s="135"/>
      <c r="I24301" s="135"/>
      <c r="J24301" s="222"/>
      <c r="K24301" s="223"/>
      <c r="L24301" s="212"/>
      <c r="M24301" s="211"/>
      <c r="N24301" s="212"/>
    </row>
    <row r="24333" spans="1:14" s="224" customFormat="1">
      <c r="A24333" s="63"/>
      <c r="B24333" s="212"/>
      <c r="C24333" s="63"/>
      <c r="D24333" s="400"/>
      <c r="E24333" s="135"/>
      <c r="F24333" s="136"/>
      <c r="G24333" s="136"/>
      <c r="H24333" s="135"/>
      <c r="I24333" s="135"/>
      <c r="J24333" s="222"/>
      <c r="K24333" s="223"/>
      <c r="L24333" s="212"/>
      <c r="M24333" s="211"/>
      <c r="N24333" s="212"/>
    </row>
    <row r="24365" spans="1:14" s="224" customFormat="1">
      <c r="A24365" s="63"/>
      <c r="B24365" s="212"/>
      <c r="C24365" s="63"/>
      <c r="D24365" s="400"/>
      <c r="E24365" s="135"/>
      <c r="F24365" s="136"/>
      <c r="G24365" s="136"/>
      <c r="H24365" s="135"/>
      <c r="I24365" s="135"/>
      <c r="J24365" s="222"/>
      <c r="K24365" s="223"/>
      <c r="L24365" s="212"/>
      <c r="M24365" s="211"/>
      <c r="N24365" s="212"/>
    </row>
    <row r="24397" spans="1:14" s="224" customFormat="1">
      <c r="A24397" s="63"/>
      <c r="B24397" s="212"/>
      <c r="C24397" s="63"/>
      <c r="D24397" s="400"/>
      <c r="E24397" s="135"/>
      <c r="F24397" s="136"/>
      <c r="G24397" s="136"/>
      <c r="H24397" s="135"/>
      <c r="I24397" s="135"/>
      <c r="J24397" s="222"/>
      <c r="K24397" s="223"/>
      <c r="L24397" s="212"/>
      <c r="M24397" s="211"/>
      <c r="N24397" s="212"/>
    </row>
    <row r="24429" spans="1:14" s="224" customFormat="1">
      <c r="A24429" s="63"/>
      <c r="B24429" s="212"/>
      <c r="C24429" s="63"/>
      <c r="D24429" s="400"/>
      <c r="E24429" s="135"/>
      <c r="F24429" s="136"/>
      <c r="G24429" s="136"/>
      <c r="H24429" s="135"/>
      <c r="I24429" s="135"/>
      <c r="J24429" s="222"/>
      <c r="K24429" s="223"/>
      <c r="L24429" s="212"/>
      <c r="M24429" s="211"/>
      <c r="N24429" s="212"/>
    </row>
    <row r="24461" spans="1:14" s="224" customFormat="1">
      <c r="A24461" s="63"/>
      <c r="B24461" s="212"/>
      <c r="C24461" s="63"/>
      <c r="D24461" s="400"/>
      <c r="E24461" s="135"/>
      <c r="F24461" s="136"/>
      <c r="G24461" s="136"/>
      <c r="H24461" s="135"/>
      <c r="I24461" s="135"/>
      <c r="J24461" s="222"/>
      <c r="K24461" s="223"/>
      <c r="L24461" s="212"/>
      <c r="M24461" s="211"/>
      <c r="N24461" s="212"/>
    </row>
    <row r="24493" spans="1:14" s="224" customFormat="1">
      <c r="A24493" s="63"/>
      <c r="B24493" s="212"/>
      <c r="C24493" s="63"/>
      <c r="D24493" s="400"/>
      <c r="E24493" s="135"/>
      <c r="F24493" s="136"/>
      <c r="G24493" s="136"/>
      <c r="H24493" s="135"/>
      <c r="I24493" s="135"/>
      <c r="J24493" s="222"/>
      <c r="K24493" s="223"/>
      <c r="L24493" s="212"/>
      <c r="M24493" s="211"/>
      <c r="N24493" s="212"/>
    </row>
    <row r="24525" spans="1:14" s="224" customFormat="1">
      <c r="A24525" s="63"/>
      <c r="B24525" s="212"/>
      <c r="C24525" s="63"/>
      <c r="D24525" s="400"/>
      <c r="E24525" s="135"/>
      <c r="F24525" s="136"/>
      <c r="G24525" s="136"/>
      <c r="H24525" s="135"/>
      <c r="I24525" s="135"/>
      <c r="J24525" s="222"/>
      <c r="K24525" s="223"/>
      <c r="L24525" s="212"/>
      <c r="M24525" s="211"/>
      <c r="N24525" s="212"/>
    </row>
    <row r="24557" spans="1:14" s="224" customFormat="1">
      <c r="A24557" s="63"/>
      <c r="B24557" s="212"/>
      <c r="C24557" s="63"/>
      <c r="D24557" s="400"/>
      <c r="E24557" s="135"/>
      <c r="F24557" s="136"/>
      <c r="G24557" s="136"/>
      <c r="H24557" s="135"/>
      <c r="I24557" s="135"/>
      <c r="J24557" s="222"/>
      <c r="K24557" s="223"/>
      <c r="L24557" s="212"/>
      <c r="M24557" s="211"/>
      <c r="N24557" s="212"/>
    </row>
    <row r="24589" spans="1:14" s="224" customFormat="1">
      <c r="A24589" s="63"/>
      <c r="B24589" s="212"/>
      <c r="C24589" s="63"/>
      <c r="D24589" s="400"/>
      <c r="E24589" s="135"/>
      <c r="F24589" s="136"/>
      <c r="G24589" s="136"/>
      <c r="H24589" s="135"/>
      <c r="I24589" s="135"/>
      <c r="J24589" s="222"/>
      <c r="K24589" s="223"/>
      <c r="L24589" s="212"/>
      <c r="M24589" s="211"/>
      <c r="N24589" s="212"/>
    </row>
    <row r="24621" spans="1:14" s="224" customFormat="1">
      <c r="A24621" s="63"/>
      <c r="B24621" s="212"/>
      <c r="C24621" s="63"/>
      <c r="D24621" s="400"/>
      <c r="E24621" s="135"/>
      <c r="F24621" s="136"/>
      <c r="G24621" s="136"/>
      <c r="H24621" s="135"/>
      <c r="I24621" s="135"/>
      <c r="J24621" s="222"/>
      <c r="K24621" s="223"/>
      <c r="L24621" s="212"/>
      <c r="M24621" s="211"/>
      <c r="N24621" s="212"/>
    </row>
    <row r="24653" spans="1:14" s="224" customFormat="1">
      <c r="A24653" s="63"/>
      <c r="B24653" s="212"/>
      <c r="C24653" s="63"/>
      <c r="D24653" s="400"/>
      <c r="E24653" s="135"/>
      <c r="F24653" s="136"/>
      <c r="G24653" s="136"/>
      <c r="H24653" s="135"/>
      <c r="I24653" s="135"/>
      <c r="J24653" s="222"/>
      <c r="K24653" s="223"/>
      <c r="L24653" s="212"/>
      <c r="M24653" s="211"/>
      <c r="N24653" s="212"/>
    </row>
    <row r="24685" spans="1:14" s="224" customFormat="1">
      <c r="A24685" s="63"/>
      <c r="B24685" s="212"/>
      <c r="C24685" s="63"/>
      <c r="D24685" s="400"/>
      <c r="E24685" s="135"/>
      <c r="F24685" s="136"/>
      <c r="G24685" s="136"/>
      <c r="H24685" s="135"/>
      <c r="I24685" s="135"/>
      <c r="J24685" s="222"/>
      <c r="K24685" s="223"/>
      <c r="L24685" s="212"/>
      <c r="M24685" s="211"/>
      <c r="N24685" s="212"/>
    </row>
    <row r="24717" spans="1:14" s="224" customFormat="1">
      <c r="A24717" s="63"/>
      <c r="B24717" s="212"/>
      <c r="C24717" s="63"/>
      <c r="D24717" s="400"/>
      <c r="E24717" s="135"/>
      <c r="F24717" s="136"/>
      <c r="G24717" s="136"/>
      <c r="H24717" s="135"/>
      <c r="I24717" s="135"/>
      <c r="J24717" s="222"/>
      <c r="K24717" s="223"/>
      <c r="L24717" s="212"/>
      <c r="M24717" s="211"/>
      <c r="N24717" s="212"/>
    </row>
    <row r="24749" spans="1:14" s="224" customFormat="1">
      <c r="A24749" s="63"/>
      <c r="B24749" s="212"/>
      <c r="C24749" s="63"/>
      <c r="D24749" s="400"/>
      <c r="E24749" s="135"/>
      <c r="F24749" s="136"/>
      <c r="G24749" s="136"/>
      <c r="H24749" s="135"/>
      <c r="I24749" s="135"/>
      <c r="J24749" s="222"/>
      <c r="K24749" s="223"/>
      <c r="L24749" s="212"/>
      <c r="M24749" s="211"/>
      <c r="N24749" s="212"/>
    </row>
    <row r="24781" spans="1:14" s="224" customFormat="1">
      <c r="A24781" s="63"/>
      <c r="B24781" s="212"/>
      <c r="C24781" s="63"/>
      <c r="D24781" s="400"/>
      <c r="E24781" s="135"/>
      <c r="F24781" s="136"/>
      <c r="G24781" s="136"/>
      <c r="H24781" s="135"/>
      <c r="I24781" s="135"/>
      <c r="J24781" s="222"/>
      <c r="K24781" s="223"/>
      <c r="L24781" s="212"/>
      <c r="M24781" s="211"/>
      <c r="N24781" s="212"/>
    </row>
    <row r="24813" spans="1:14" s="224" customFormat="1">
      <c r="A24813" s="63"/>
      <c r="B24813" s="212"/>
      <c r="C24813" s="63"/>
      <c r="D24813" s="400"/>
      <c r="E24813" s="135"/>
      <c r="F24813" s="136"/>
      <c r="G24813" s="136"/>
      <c r="H24813" s="135"/>
      <c r="I24813" s="135"/>
      <c r="J24813" s="222"/>
      <c r="K24813" s="223"/>
      <c r="L24813" s="212"/>
      <c r="M24813" s="211"/>
      <c r="N24813" s="212"/>
    </row>
    <row r="24845" spans="1:14" s="224" customFormat="1">
      <c r="A24845" s="63"/>
      <c r="B24845" s="212"/>
      <c r="C24845" s="63"/>
      <c r="D24845" s="400"/>
      <c r="E24845" s="135"/>
      <c r="F24845" s="136"/>
      <c r="G24845" s="136"/>
      <c r="H24845" s="135"/>
      <c r="I24845" s="135"/>
      <c r="J24845" s="222"/>
      <c r="K24845" s="223"/>
      <c r="L24845" s="212"/>
      <c r="M24845" s="211"/>
      <c r="N24845" s="212"/>
    </row>
    <row r="24877" spans="1:14" s="224" customFormat="1">
      <c r="A24877" s="63"/>
      <c r="B24877" s="212"/>
      <c r="C24877" s="63"/>
      <c r="D24877" s="400"/>
      <c r="E24877" s="135"/>
      <c r="F24877" s="136"/>
      <c r="G24877" s="136"/>
      <c r="H24877" s="135"/>
      <c r="I24877" s="135"/>
      <c r="J24877" s="222"/>
      <c r="K24877" s="223"/>
      <c r="L24877" s="212"/>
      <c r="M24877" s="211"/>
      <c r="N24877" s="212"/>
    </row>
    <row r="24909" spans="1:14" s="224" customFormat="1">
      <c r="A24909" s="63"/>
      <c r="B24909" s="212"/>
      <c r="C24909" s="63"/>
      <c r="D24909" s="400"/>
      <c r="E24909" s="135"/>
      <c r="F24909" s="136"/>
      <c r="G24909" s="136"/>
      <c r="H24909" s="135"/>
      <c r="I24909" s="135"/>
      <c r="J24909" s="222"/>
      <c r="K24909" s="223"/>
      <c r="L24909" s="212"/>
      <c r="M24909" s="211"/>
      <c r="N24909" s="212"/>
    </row>
    <row r="24941" spans="1:14" s="224" customFormat="1">
      <c r="A24941" s="63"/>
      <c r="B24941" s="212"/>
      <c r="C24941" s="63"/>
      <c r="D24941" s="400"/>
      <c r="E24941" s="135"/>
      <c r="F24941" s="136"/>
      <c r="G24941" s="136"/>
      <c r="H24941" s="135"/>
      <c r="I24941" s="135"/>
      <c r="J24941" s="222"/>
      <c r="K24941" s="223"/>
      <c r="L24941" s="212"/>
      <c r="M24941" s="211"/>
      <c r="N24941" s="212"/>
    </row>
    <row r="24973" spans="1:14" s="224" customFormat="1">
      <c r="A24973" s="63"/>
      <c r="B24973" s="212"/>
      <c r="C24973" s="63"/>
      <c r="D24973" s="400"/>
      <c r="E24973" s="135"/>
      <c r="F24973" s="136"/>
      <c r="G24973" s="136"/>
      <c r="H24973" s="135"/>
      <c r="I24973" s="135"/>
      <c r="J24973" s="222"/>
      <c r="K24973" s="223"/>
      <c r="L24973" s="212"/>
      <c r="M24973" s="211"/>
      <c r="N24973" s="212"/>
    </row>
    <row r="25005" spans="1:14" s="224" customFormat="1">
      <c r="A25005" s="63"/>
      <c r="B25005" s="212"/>
      <c r="C25005" s="63"/>
      <c r="D25005" s="400"/>
      <c r="E25005" s="135"/>
      <c r="F25005" s="136"/>
      <c r="G25005" s="136"/>
      <c r="H25005" s="135"/>
      <c r="I25005" s="135"/>
      <c r="J25005" s="222"/>
      <c r="K25005" s="223"/>
      <c r="L25005" s="212"/>
      <c r="M25005" s="211"/>
      <c r="N25005" s="212"/>
    </row>
    <row r="25037" spans="1:14" s="224" customFormat="1">
      <c r="A25037" s="63"/>
      <c r="B25037" s="212"/>
      <c r="C25037" s="63"/>
      <c r="D25037" s="400"/>
      <c r="E25037" s="135"/>
      <c r="F25037" s="136"/>
      <c r="G25037" s="136"/>
      <c r="H25037" s="135"/>
      <c r="I25037" s="135"/>
      <c r="J25037" s="222"/>
      <c r="K25037" s="223"/>
      <c r="L25037" s="212"/>
      <c r="M25037" s="211"/>
      <c r="N25037" s="212"/>
    </row>
    <row r="25069" spans="1:14" s="224" customFormat="1">
      <c r="A25069" s="63"/>
      <c r="B25069" s="212"/>
      <c r="C25069" s="63"/>
      <c r="D25069" s="400"/>
      <c r="E25069" s="135"/>
      <c r="F25069" s="136"/>
      <c r="G25069" s="136"/>
      <c r="H25069" s="135"/>
      <c r="I25069" s="135"/>
      <c r="J25069" s="222"/>
      <c r="K25069" s="223"/>
      <c r="L25069" s="212"/>
      <c r="M25069" s="211"/>
      <c r="N25069" s="212"/>
    </row>
    <row r="25101" spans="1:14" s="224" customFormat="1">
      <c r="A25101" s="63"/>
      <c r="B25101" s="212"/>
      <c r="C25101" s="63"/>
      <c r="D25101" s="400"/>
      <c r="E25101" s="135"/>
      <c r="F25101" s="136"/>
      <c r="G25101" s="136"/>
      <c r="H25101" s="135"/>
      <c r="I25101" s="135"/>
      <c r="J25101" s="222"/>
      <c r="K25101" s="223"/>
      <c r="L25101" s="212"/>
      <c r="M25101" s="211"/>
      <c r="N25101" s="212"/>
    </row>
    <row r="25133" spans="1:14" s="224" customFormat="1">
      <c r="A25133" s="63"/>
      <c r="B25133" s="212"/>
      <c r="C25133" s="63"/>
      <c r="D25133" s="400"/>
      <c r="E25133" s="135"/>
      <c r="F25133" s="136"/>
      <c r="G25133" s="136"/>
      <c r="H25133" s="135"/>
      <c r="I25133" s="135"/>
      <c r="J25133" s="222"/>
      <c r="K25133" s="223"/>
      <c r="L25133" s="212"/>
      <c r="M25133" s="211"/>
      <c r="N25133" s="212"/>
    </row>
    <row r="25165" spans="1:14" s="224" customFormat="1">
      <c r="A25165" s="63"/>
      <c r="B25165" s="212"/>
      <c r="C25165" s="63"/>
      <c r="D25165" s="400"/>
      <c r="E25165" s="135"/>
      <c r="F25165" s="136"/>
      <c r="G25165" s="136"/>
      <c r="H25165" s="135"/>
      <c r="I25165" s="135"/>
      <c r="J25165" s="222"/>
      <c r="K25165" s="223"/>
      <c r="L25165" s="212"/>
      <c r="M25165" s="211"/>
      <c r="N25165" s="212"/>
    </row>
    <row r="25197" spans="1:14" s="224" customFormat="1">
      <c r="A25197" s="63"/>
      <c r="B25197" s="212"/>
      <c r="C25197" s="63"/>
      <c r="D25197" s="400"/>
      <c r="E25197" s="135"/>
      <c r="F25197" s="136"/>
      <c r="G25197" s="136"/>
      <c r="H25197" s="135"/>
      <c r="I25197" s="135"/>
      <c r="J25197" s="222"/>
      <c r="K25197" s="223"/>
      <c r="L25197" s="212"/>
      <c r="M25197" s="211"/>
      <c r="N25197" s="212"/>
    </row>
    <row r="25229" spans="1:14" s="224" customFormat="1">
      <c r="A25229" s="63"/>
      <c r="B25229" s="212"/>
      <c r="C25229" s="63"/>
      <c r="D25229" s="400"/>
      <c r="E25229" s="135"/>
      <c r="F25229" s="136"/>
      <c r="G25229" s="136"/>
      <c r="H25229" s="135"/>
      <c r="I25229" s="135"/>
      <c r="J25229" s="222"/>
      <c r="K25229" s="223"/>
      <c r="L25229" s="212"/>
      <c r="M25229" s="211"/>
      <c r="N25229" s="212"/>
    </row>
    <row r="25261" spans="1:14" s="224" customFormat="1">
      <c r="A25261" s="63"/>
      <c r="B25261" s="212"/>
      <c r="C25261" s="63"/>
      <c r="D25261" s="400"/>
      <c r="E25261" s="135"/>
      <c r="F25261" s="136"/>
      <c r="G25261" s="136"/>
      <c r="H25261" s="135"/>
      <c r="I25261" s="135"/>
      <c r="J25261" s="222"/>
      <c r="K25261" s="223"/>
      <c r="L25261" s="212"/>
      <c r="M25261" s="211"/>
      <c r="N25261" s="212"/>
    </row>
    <row r="25293" spans="1:14" s="224" customFormat="1">
      <c r="A25293" s="63"/>
      <c r="B25293" s="212"/>
      <c r="C25293" s="63"/>
      <c r="D25293" s="400"/>
      <c r="E25293" s="135"/>
      <c r="F25293" s="136"/>
      <c r="G25293" s="136"/>
      <c r="H25293" s="135"/>
      <c r="I25293" s="135"/>
      <c r="J25293" s="222"/>
      <c r="K25293" s="223"/>
      <c r="L25293" s="212"/>
      <c r="M25293" s="211"/>
      <c r="N25293" s="212"/>
    </row>
    <row r="25325" spans="1:14" s="224" customFormat="1">
      <c r="A25325" s="63"/>
      <c r="B25325" s="212"/>
      <c r="C25325" s="63"/>
      <c r="D25325" s="400"/>
      <c r="E25325" s="135"/>
      <c r="F25325" s="136"/>
      <c r="G25325" s="136"/>
      <c r="H25325" s="135"/>
      <c r="I25325" s="135"/>
      <c r="J25325" s="222"/>
      <c r="K25325" s="223"/>
      <c r="L25325" s="212"/>
      <c r="M25325" s="211"/>
      <c r="N25325" s="212"/>
    </row>
    <row r="25357" spans="1:14" s="224" customFormat="1">
      <c r="A25357" s="63"/>
      <c r="B25357" s="212"/>
      <c r="C25357" s="63"/>
      <c r="D25357" s="400"/>
      <c r="E25357" s="135"/>
      <c r="F25357" s="136"/>
      <c r="G25357" s="136"/>
      <c r="H25357" s="135"/>
      <c r="I25357" s="135"/>
      <c r="J25357" s="222"/>
      <c r="K25357" s="223"/>
      <c r="L25357" s="212"/>
      <c r="M25357" s="211"/>
      <c r="N25357" s="212"/>
    </row>
    <row r="25389" spans="1:14" s="224" customFormat="1">
      <c r="A25389" s="63"/>
      <c r="B25389" s="212"/>
      <c r="C25389" s="63"/>
      <c r="D25389" s="400"/>
      <c r="E25389" s="135"/>
      <c r="F25389" s="136"/>
      <c r="G25389" s="136"/>
      <c r="H25389" s="135"/>
      <c r="I25389" s="135"/>
      <c r="J25389" s="222"/>
      <c r="K25389" s="223"/>
      <c r="L25389" s="212"/>
      <c r="M25389" s="211"/>
      <c r="N25389" s="212"/>
    </row>
    <row r="25421" spans="1:14" s="224" customFormat="1">
      <c r="A25421" s="63"/>
      <c r="B25421" s="212"/>
      <c r="C25421" s="63"/>
      <c r="D25421" s="400"/>
      <c r="E25421" s="135"/>
      <c r="F25421" s="136"/>
      <c r="G25421" s="136"/>
      <c r="H25421" s="135"/>
      <c r="I25421" s="135"/>
      <c r="J25421" s="222"/>
      <c r="K25421" s="223"/>
      <c r="L25421" s="212"/>
      <c r="M25421" s="211"/>
      <c r="N25421" s="212"/>
    </row>
    <row r="25453" spans="1:14" s="224" customFormat="1">
      <c r="A25453" s="63"/>
      <c r="B25453" s="212"/>
      <c r="C25453" s="63"/>
      <c r="D25453" s="400"/>
      <c r="E25453" s="135"/>
      <c r="F25453" s="136"/>
      <c r="G25453" s="136"/>
      <c r="H25453" s="135"/>
      <c r="I25453" s="135"/>
      <c r="J25453" s="222"/>
      <c r="K25453" s="223"/>
      <c r="L25453" s="212"/>
      <c r="M25453" s="211"/>
      <c r="N25453" s="212"/>
    </row>
    <row r="25485" spans="1:14" s="224" customFormat="1">
      <c r="A25485" s="63"/>
      <c r="B25485" s="212"/>
      <c r="C25485" s="63"/>
      <c r="D25485" s="400"/>
      <c r="E25485" s="135"/>
      <c r="F25485" s="136"/>
      <c r="G25485" s="136"/>
      <c r="H25485" s="135"/>
      <c r="I25485" s="135"/>
      <c r="J25485" s="222"/>
      <c r="K25485" s="223"/>
      <c r="L25485" s="212"/>
      <c r="M25485" s="211"/>
      <c r="N25485" s="212"/>
    </row>
    <row r="25517" spans="1:14" s="224" customFormat="1">
      <c r="A25517" s="63"/>
      <c r="B25517" s="212"/>
      <c r="C25517" s="63"/>
      <c r="D25517" s="400"/>
      <c r="E25517" s="135"/>
      <c r="F25517" s="136"/>
      <c r="G25517" s="136"/>
      <c r="H25517" s="135"/>
      <c r="I25517" s="135"/>
      <c r="J25517" s="222"/>
      <c r="K25517" s="223"/>
      <c r="L25517" s="212"/>
      <c r="M25517" s="211"/>
      <c r="N25517" s="212"/>
    </row>
    <row r="25549" spans="1:14" s="224" customFormat="1">
      <c r="A25549" s="63"/>
      <c r="B25549" s="212"/>
      <c r="C25549" s="63"/>
      <c r="D25549" s="400"/>
      <c r="E25549" s="135"/>
      <c r="F25549" s="136"/>
      <c r="G25549" s="136"/>
      <c r="H25549" s="135"/>
      <c r="I25549" s="135"/>
      <c r="J25549" s="222"/>
      <c r="K25549" s="223"/>
      <c r="L25549" s="212"/>
      <c r="M25549" s="211"/>
      <c r="N25549" s="212"/>
    </row>
    <row r="25581" spans="1:14" s="224" customFormat="1">
      <c r="A25581" s="63"/>
      <c r="B25581" s="212"/>
      <c r="C25581" s="63"/>
      <c r="D25581" s="400"/>
      <c r="E25581" s="135"/>
      <c r="F25581" s="136"/>
      <c r="G25581" s="136"/>
      <c r="H25581" s="135"/>
      <c r="I25581" s="135"/>
      <c r="J25581" s="222"/>
      <c r="K25581" s="223"/>
      <c r="L25581" s="212"/>
      <c r="M25581" s="211"/>
      <c r="N25581" s="212"/>
    </row>
    <row r="25613" spans="1:14" s="224" customFormat="1">
      <c r="A25613" s="63"/>
      <c r="B25613" s="212"/>
      <c r="C25613" s="63"/>
      <c r="D25613" s="400"/>
      <c r="E25613" s="135"/>
      <c r="F25613" s="136"/>
      <c r="G25613" s="136"/>
      <c r="H25613" s="135"/>
      <c r="I25613" s="135"/>
      <c r="J25613" s="222"/>
      <c r="K25613" s="223"/>
      <c r="L25613" s="212"/>
      <c r="M25613" s="211"/>
      <c r="N25613" s="212"/>
    </row>
    <row r="25645" spans="1:14" s="224" customFormat="1">
      <c r="A25645" s="63"/>
      <c r="B25645" s="212"/>
      <c r="C25645" s="63"/>
      <c r="D25645" s="400"/>
      <c r="E25645" s="135"/>
      <c r="F25645" s="136"/>
      <c r="G25645" s="136"/>
      <c r="H25645" s="135"/>
      <c r="I25645" s="135"/>
      <c r="J25645" s="222"/>
      <c r="K25645" s="223"/>
      <c r="L25645" s="212"/>
      <c r="M25645" s="211"/>
      <c r="N25645" s="212"/>
    </row>
    <row r="25677" spans="1:14" s="224" customFormat="1">
      <c r="A25677" s="63"/>
      <c r="B25677" s="212"/>
      <c r="C25677" s="63"/>
      <c r="D25677" s="400"/>
      <c r="E25677" s="135"/>
      <c r="F25677" s="136"/>
      <c r="G25677" s="136"/>
      <c r="H25677" s="135"/>
      <c r="I25677" s="135"/>
      <c r="J25677" s="222"/>
      <c r="K25677" s="223"/>
      <c r="L25677" s="212"/>
      <c r="M25677" s="211"/>
      <c r="N25677" s="212"/>
    </row>
    <row r="25709" spans="1:14" s="224" customFormat="1">
      <c r="A25709" s="63"/>
      <c r="B25709" s="212"/>
      <c r="C25709" s="63"/>
      <c r="D25709" s="400"/>
      <c r="E25709" s="135"/>
      <c r="F25709" s="136"/>
      <c r="G25709" s="136"/>
      <c r="H25709" s="135"/>
      <c r="I25709" s="135"/>
      <c r="J25709" s="222"/>
      <c r="K25709" s="223"/>
      <c r="L25709" s="212"/>
      <c r="M25709" s="211"/>
      <c r="N25709" s="212"/>
    </row>
    <row r="25741" spans="1:14" s="224" customFormat="1">
      <c r="A25741" s="63"/>
      <c r="B25741" s="212"/>
      <c r="C25741" s="63"/>
      <c r="D25741" s="400"/>
      <c r="E25741" s="135"/>
      <c r="F25741" s="136"/>
      <c r="G25741" s="136"/>
      <c r="H25741" s="135"/>
      <c r="I25741" s="135"/>
      <c r="J25741" s="222"/>
      <c r="K25741" s="223"/>
      <c r="L25741" s="212"/>
      <c r="M25741" s="211"/>
      <c r="N25741" s="212"/>
    </row>
    <row r="25773" spans="1:14" s="224" customFormat="1">
      <c r="A25773" s="63"/>
      <c r="B25773" s="212"/>
      <c r="C25773" s="63"/>
      <c r="D25773" s="400"/>
      <c r="E25773" s="135"/>
      <c r="F25773" s="136"/>
      <c r="G25773" s="136"/>
      <c r="H25773" s="135"/>
      <c r="I25773" s="135"/>
      <c r="J25773" s="222"/>
      <c r="K25773" s="223"/>
      <c r="L25773" s="212"/>
      <c r="M25773" s="211"/>
      <c r="N25773" s="212"/>
    </row>
    <row r="25805" spans="1:14" s="224" customFormat="1">
      <c r="A25805" s="63"/>
      <c r="B25805" s="212"/>
      <c r="C25805" s="63"/>
      <c r="D25805" s="400"/>
      <c r="E25805" s="135"/>
      <c r="F25805" s="136"/>
      <c r="G25805" s="136"/>
      <c r="H25805" s="135"/>
      <c r="I25805" s="135"/>
      <c r="J25805" s="222"/>
      <c r="K25805" s="223"/>
      <c r="L25805" s="212"/>
      <c r="M25805" s="211"/>
      <c r="N25805" s="212"/>
    </row>
    <row r="25837" spans="1:14" s="224" customFormat="1">
      <c r="A25837" s="63"/>
      <c r="B25837" s="212"/>
      <c r="C25837" s="63"/>
      <c r="D25837" s="400"/>
      <c r="E25837" s="135"/>
      <c r="F25837" s="136"/>
      <c r="G25837" s="136"/>
      <c r="H25837" s="135"/>
      <c r="I25837" s="135"/>
      <c r="J25837" s="222"/>
      <c r="K25837" s="223"/>
      <c r="L25837" s="212"/>
      <c r="M25837" s="211"/>
      <c r="N25837" s="212"/>
    </row>
    <row r="25869" spans="1:14" s="224" customFormat="1">
      <c r="A25869" s="63"/>
      <c r="B25869" s="212"/>
      <c r="C25869" s="63"/>
      <c r="D25869" s="400"/>
      <c r="E25869" s="135"/>
      <c r="F25869" s="136"/>
      <c r="G25869" s="136"/>
      <c r="H25869" s="135"/>
      <c r="I25869" s="135"/>
      <c r="J25869" s="222"/>
      <c r="K25869" s="223"/>
      <c r="L25869" s="212"/>
      <c r="M25869" s="211"/>
      <c r="N25869" s="212"/>
    </row>
    <row r="25901" spans="1:14" s="224" customFormat="1">
      <c r="A25901" s="63"/>
      <c r="B25901" s="212"/>
      <c r="C25901" s="63"/>
      <c r="D25901" s="400"/>
      <c r="E25901" s="135"/>
      <c r="F25901" s="136"/>
      <c r="G25901" s="136"/>
      <c r="H25901" s="135"/>
      <c r="I25901" s="135"/>
      <c r="J25901" s="222"/>
      <c r="K25901" s="223"/>
      <c r="L25901" s="212"/>
      <c r="M25901" s="211"/>
      <c r="N25901" s="212"/>
    </row>
    <row r="25933" spans="1:14" s="224" customFormat="1">
      <c r="A25933" s="63"/>
      <c r="B25933" s="212"/>
      <c r="C25933" s="63"/>
      <c r="D25933" s="400"/>
      <c r="E25933" s="135"/>
      <c r="F25933" s="136"/>
      <c r="G25933" s="136"/>
      <c r="H25933" s="135"/>
      <c r="I25933" s="135"/>
      <c r="J25933" s="222"/>
      <c r="K25933" s="223"/>
      <c r="L25933" s="212"/>
      <c r="M25933" s="211"/>
      <c r="N25933" s="212"/>
    </row>
    <row r="25965" spans="1:14" s="224" customFormat="1">
      <c r="A25965" s="63"/>
      <c r="B25965" s="212"/>
      <c r="C25965" s="63"/>
      <c r="D25965" s="400"/>
      <c r="E25965" s="135"/>
      <c r="F25965" s="136"/>
      <c r="G25965" s="136"/>
      <c r="H25965" s="135"/>
      <c r="I25965" s="135"/>
      <c r="J25965" s="222"/>
      <c r="K25965" s="223"/>
      <c r="L25965" s="212"/>
      <c r="M25965" s="211"/>
      <c r="N25965" s="212"/>
    </row>
    <row r="25997" spans="1:14" s="224" customFormat="1">
      <c r="A25997" s="63"/>
      <c r="B25997" s="212"/>
      <c r="C25997" s="63"/>
      <c r="D25997" s="400"/>
      <c r="E25997" s="135"/>
      <c r="F25997" s="136"/>
      <c r="G25997" s="136"/>
      <c r="H25997" s="135"/>
      <c r="I25997" s="135"/>
      <c r="J25997" s="222"/>
      <c r="K25997" s="223"/>
      <c r="L25997" s="212"/>
      <c r="M25997" s="211"/>
      <c r="N25997" s="212"/>
    </row>
    <row r="26029" spans="1:14" s="224" customFormat="1">
      <c r="A26029" s="63"/>
      <c r="B26029" s="212"/>
      <c r="C26029" s="63"/>
      <c r="D26029" s="400"/>
      <c r="E26029" s="135"/>
      <c r="F26029" s="136"/>
      <c r="G26029" s="136"/>
      <c r="H26029" s="135"/>
      <c r="I26029" s="135"/>
      <c r="J26029" s="222"/>
      <c r="K26029" s="223"/>
      <c r="L26029" s="212"/>
      <c r="M26029" s="211"/>
      <c r="N26029" s="212"/>
    </row>
    <row r="26061" spans="1:14" s="224" customFormat="1">
      <c r="A26061" s="63"/>
      <c r="B26061" s="212"/>
      <c r="C26061" s="63"/>
      <c r="D26061" s="400"/>
      <c r="E26061" s="135"/>
      <c r="F26061" s="136"/>
      <c r="G26061" s="136"/>
      <c r="H26061" s="135"/>
      <c r="I26061" s="135"/>
      <c r="J26061" s="222"/>
      <c r="K26061" s="223"/>
      <c r="L26061" s="212"/>
      <c r="M26061" s="211"/>
      <c r="N26061" s="212"/>
    </row>
    <row r="26093" spans="1:14" s="224" customFormat="1">
      <c r="A26093" s="63"/>
      <c r="B26093" s="212"/>
      <c r="C26093" s="63"/>
      <c r="D26093" s="400"/>
      <c r="E26093" s="135"/>
      <c r="F26093" s="136"/>
      <c r="G26093" s="136"/>
      <c r="H26093" s="135"/>
      <c r="I26093" s="135"/>
      <c r="J26093" s="222"/>
      <c r="K26093" s="223"/>
      <c r="L26093" s="212"/>
      <c r="M26093" s="211"/>
      <c r="N26093" s="212"/>
    </row>
    <row r="26125" spans="1:14" s="224" customFormat="1">
      <c r="A26125" s="63"/>
      <c r="B26125" s="212"/>
      <c r="C26125" s="63"/>
      <c r="D26125" s="400"/>
      <c r="E26125" s="135"/>
      <c r="F26125" s="136"/>
      <c r="G26125" s="136"/>
      <c r="H26125" s="135"/>
      <c r="I26125" s="135"/>
      <c r="J26125" s="222"/>
      <c r="K26125" s="223"/>
      <c r="L26125" s="212"/>
      <c r="M26125" s="211"/>
      <c r="N26125" s="212"/>
    </row>
    <row r="26157" spans="1:14" s="224" customFormat="1">
      <c r="A26157" s="63"/>
      <c r="B26157" s="212"/>
      <c r="C26157" s="63"/>
      <c r="D26157" s="400"/>
      <c r="E26157" s="135"/>
      <c r="F26157" s="136"/>
      <c r="G26157" s="136"/>
      <c r="H26157" s="135"/>
      <c r="I26157" s="135"/>
      <c r="J26157" s="222"/>
      <c r="K26157" s="223"/>
      <c r="L26157" s="212"/>
      <c r="M26157" s="211"/>
      <c r="N26157" s="212"/>
    </row>
    <row r="26189" spans="1:14" s="224" customFormat="1">
      <c r="A26189" s="63"/>
      <c r="B26189" s="212"/>
      <c r="C26189" s="63"/>
      <c r="D26189" s="400"/>
      <c r="E26189" s="135"/>
      <c r="F26189" s="136"/>
      <c r="G26189" s="136"/>
      <c r="H26189" s="135"/>
      <c r="I26189" s="135"/>
      <c r="J26189" s="222"/>
      <c r="K26189" s="223"/>
      <c r="L26189" s="212"/>
      <c r="M26189" s="211"/>
      <c r="N26189" s="212"/>
    </row>
    <row r="26221" spans="1:14" s="224" customFormat="1">
      <c r="A26221" s="63"/>
      <c r="B26221" s="212"/>
      <c r="C26221" s="63"/>
      <c r="D26221" s="400"/>
      <c r="E26221" s="135"/>
      <c r="F26221" s="136"/>
      <c r="G26221" s="136"/>
      <c r="H26221" s="135"/>
      <c r="I26221" s="135"/>
      <c r="J26221" s="222"/>
      <c r="K26221" s="223"/>
      <c r="L26221" s="212"/>
      <c r="M26221" s="211"/>
      <c r="N26221" s="212"/>
    </row>
    <row r="26253" spans="1:14" s="224" customFormat="1">
      <c r="A26253" s="63"/>
      <c r="B26253" s="212"/>
      <c r="C26253" s="63"/>
      <c r="D26253" s="400"/>
      <c r="E26253" s="135"/>
      <c r="F26253" s="136"/>
      <c r="G26253" s="136"/>
      <c r="H26253" s="135"/>
      <c r="I26253" s="135"/>
      <c r="J26253" s="222"/>
      <c r="K26253" s="223"/>
      <c r="L26253" s="212"/>
      <c r="M26253" s="211"/>
      <c r="N26253" s="212"/>
    </row>
    <row r="26285" spans="1:14" s="224" customFormat="1">
      <c r="A26285" s="63"/>
      <c r="B26285" s="212"/>
      <c r="C26285" s="63"/>
      <c r="D26285" s="400"/>
      <c r="E26285" s="135"/>
      <c r="F26285" s="136"/>
      <c r="G26285" s="136"/>
      <c r="H26285" s="135"/>
      <c r="I26285" s="135"/>
      <c r="J26285" s="222"/>
      <c r="K26285" s="223"/>
      <c r="L26285" s="212"/>
      <c r="M26285" s="211"/>
      <c r="N26285" s="212"/>
    </row>
    <row r="26317" spans="1:14" s="224" customFormat="1">
      <c r="A26317" s="63"/>
      <c r="B26317" s="212"/>
      <c r="C26317" s="63"/>
      <c r="D26317" s="400"/>
      <c r="E26317" s="135"/>
      <c r="F26317" s="136"/>
      <c r="G26317" s="136"/>
      <c r="H26317" s="135"/>
      <c r="I26317" s="135"/>
      <c r="J26317" s="222"/>
      <c r="K26317" s="223"/>
      <c r="L26317" s="212"/>
      <c r="M26317" s="211"/>
      <c r="N26317" s="212"/>
    </row>
    <row r="26349" spans="1:14" s="224" customFormat="1">
      <c r="A26349" s="63"/>
      <c r="B26349" s="212"/>
      <c r="C26349" s="63"/>
      <c r="D26349" s="400"/>
      <c r="E26349" s="135"/>
      <c r="F26349" s="136"/>
      <c r="G26349" s="136"/>
      <c r="H26349" s="135"/>
      <c r="I26349" s="135"/>
      <c r="J26349" s="222"/>
      <c r="K26349" s="223"/>
      <c r="L26349" s="212"/>
      <c r="M26349" s="211"/>
      <c r="N26349" s="212"/>
    </row>
    <row r="26381" spans="1:14" s="224" customFormat="1">
      <c r="A26381" s="63"/>
      <c r="B26381" s="212"/>
      <c r="C26381" s="63"/>
      <c r="D26381" s="400"/>
      <c r="E26381" s="135"/>
      <c r="F26381" s="136"/>
      <c r="G26381" s="136"/>
      <c r="H26381" s="135"/>
      <c r="I26381" s="135"/>
      <c r="J26381" s="222"/>
      <c r="K26381" s="223"/>
      <c r="L26381" s="212"/>
      <c r="M26381" s="211"/>
      <c r="N26381" s="212"/>
    </row>
    <row r="26413" spans="1:14" s="224" customFormat="1">
      <c r="A26413" s="63"/>
      <c r="B26413" s="212"/>
      <c r="C26413" s="63"/>
      <c r="D26413" s="400"/>
      <c r="E26413" s="135"/>
      <c r="F26413" s="136"/>
      <c r="G26413" s="136"/>
      <c r="H26413" s="135"/>
      <c r="I26413" s="135"/>
      <c r="J26413" s="222"/>
      <c r="K26413" s="223"/>
      <c r="L26413" s="212"/>
      <c r="M26413" s="211"/>
      <c r="N26413" s="212"/>
    </row>
    <row r="26445" spans="1:14" s="224" customFormat="1">
      <c r="A26445" s="63"/>
      <c r="B26445" s="212"/>
      <c r="C26445" s="63"/>
      <c r="D26445" s="400"/>
      <c r="E26445" s="135"/>
      <c r="F26445" s="136"/>
      <c r="G26445" s="136"/>
      <c r="H26445" s="135"/>
      <c r="I26445" s="135"/>
      <c r="J26445" s="222"/>
      <c r="K26445" s="223"/>
      <c r="L26445" s="212"/>
      <c r="M26445" s="211"/>
      <c r="N26445" s="212"/>
    </row>
    <row r="26477" spans="1:14" s="224" customFormat="1">
      <c r="A26477" s="63"/>
      <c r="B26477" s="212"/>
      <c r="C26477" s="63"/>
      <c r="D26477" s="400"/>
      <c r="E26477" s="135"/>
      <c r="F26477" s="136"/>
      <c r="G26477" s="136"/>
      <c r="H26477" s="135"/>
      <c r="I26477" s="135"/>
      <c r="J26477" s="222"/>
      <c r="K26477" s="223"/>
      <c r="L26477" s="212"/>
      <c r="M26477" s="211"/>
      <c r="N26477" s="212"/>
    </row>
    <row r="26509" spans="1:14" s="224" customFormat="1">
      <c r="A26509" s="63"/>
      <c r="B26509" s="212"/>
      <c r="C26509" s="63"/>
      <c r="D26509" s="400"/>
      <c r="E26509" s="135"/>
      <c r="F26509" s="136"/>
      <c r="G26509" s="136"/>
      <c r="H26509" s="135"/>
      <c r="I26509" s="135"/>
      <c r="J26509" s="222"/>
      <c r="K26509" s="223"/>
      <c r="L26509" s="212"/>
      <c r="M26509" s="211"/>
      <c r="N26509" s="212"/>
    </row>
    <row r="26541" spans="1:14" s="224" customFormat="1">
      <c r="A26541" s="63"/>
      <c r="B26541" s="212"/>
      <c r="C26541" s="63"/>
      <c r="D26541" s="400"/>
      <c r="E26541" s="135"/>
      <c r="F26541" s="136"/>
      <c r="G26541" s="136"/>
      <c r="H26541" s="135"/>
      <c r="I26541" s="135"/>
      <c r="J26541" s="222"/>
      <c r="K26541" s="223"/>
      <c r="L26541" s="212"/>
      <c r="M26541" s="211"/>
      <c r="N26541" s="212"/>
    </row>
    <row r="26573" spans="1:14" s="224" customFormat="1">
      <c r="A26573" s="63"/>
      <c r="B26573" s="212"/>
      <c r="C26573" s="63"/>
      <c r="D26573" s="400"/>
      <c r="E26573" s="135"/>
      <c r="F26573" s="136"/>
      <c r="G26573" s="136"/>
      <c r="H26573" s="135"/>
      <c r="I26573" s="135"/>
      <c r="J26573" s="222"/>
      <c r="K26573" s="223"/>
      <c r="L26573" s="212"/>
      <c r="M26573" s="211"/>
      <c r="N26573" s="212"/>
    </row>
    <row r="26605" spans="1:14" s="224" customFormat="1">
      <c r="A26605" s="63"/>
      <c r="B26605" s="212"/>
      <c r="C26605" s="63"/>
      <c r="D26605" s="400"/>
      <c r="E26605" s="135"/>
      <c r="F26605" s="136"/>
      <c r="G26605" s="136"/>
      <c r="H26605" s="135"/>
      <c r="I26605" s="135"/>
      <c r="J26605" s="222"/>
      <c r="K26605" s="223"/>
      <c r="L26605" s="212"/>
      <c r="M26605" s="211"/>
      <c r="N26605" s="212"/>
    </row>
    <row r="26637" spans="1:14" s="224" customFormat="1">
      <c r="A26637" s="63"/>
      <c r="B26637" s="212"/>
      <c r="C26637" s="63"/>
      <c r="D26637" s="400"/>
      <c r="E26637" s="135"/>
      <c r="F26637" s="136"/>
      <c r="G26637" s="136"/>
      <c r="H26637" s="135"/>
      <c r="I26637" s="135"/>
      <c r="J26637" s="222"/>
      <c r="K26637" s="223"/>
      <c r="L26637" s="212"/>
      <c r="M26637" s="211"/>
      <c r="N26637" s="212"/>
    </row>
    <row r="26669" spans="1:14" s="224" customFormat="1">
      <c r="A26669" s="63"/>
      <c r="B26669" s="212"/>
      <c r="C26669" s="63"/>
      <c r="D26669" s="400"/>
      <c r="E26669" s="135"/>
      <c r="F26669" s="136"/>
      <c r="G26669" s="136"/>
      <c r="H26669" s="135"/>
      <c r="I26669" s="135"/>
      <c r="J26669" s="222"/>
      <c r="K26669" s="223"/>
      <c r="L26669" s="212"/>
      <c r="M26669" s="211"/>
      <c r="N26669" s="212"/>
    </row>
    <row r="26701" spans="1:14" s="224" customFormat="1">
      <c r="A26701" s="63"/>
      <c r="B26701" s="212"/>
      <c r="C26701" s="63"/>
      <c r="D26701" s="400"/>
      <c r="E26701" s="135"/>
      <c r="F26701" s="136"/>
      <c r="G26701" s="136"/>
      <c r="H26701" s="135"/>
      <c r="I26701" s="135"/>
      <c r="J26701" s="222"/>
      <c r="K26701" s="223"/>
      <c r="L26701" s="212"/>
      <c r="M26701" s="211"/>
      <c r="N26701" s="212"/>
    </row>
    <row r="26733" spans="1:14" s="224" customFormat="1">
      <c r="A26733" s="63"/>
      <c r="B26733" s="212"/>
      <c r="C26733" s="63"/>
      <c r="D26733" s="400"/>
      <c r="E26733" s="135"/>
      <c r="F26733" s="136"/>
      <c r="G26733" s="136"/>
      <c r="H26733" s="135"/>
      <c r="I26733" s="135"/>
      <c r="J26733" s="222"/>
      <c r="K26733" s="223"/>
      <c r="L26733" s="212"/>
      <c r="M26733" s="211"/>
      <c r="N26733" s="212"/>
    </row>
    <row r="26765" spans="1:14" s="224" customFormat="1">
      <c r="A26765" s="63"/>
      <c r="B26765" s="212"/>
      <c r="C26765" s="63"/>
      <c r="D26765" s="400"/>
      <c r="E26765" s="135"/>
      <c r="F26765" s="136"/>
      <c r="G26765" s="136"/>
      <c r="H26765" s="135"/>
      <c r="I26765" s="135"/>
      <c r="J26765" s="222"/>
      <c r="K26765" s="223"/>
      <c r="L26765" s="212"/>
      <c r="M26765" s="211"/>
      <c r="N26765" s="212"/>
    </row>
    <row r="26797" spans="1:14" s="224" customFormat="1">
      <c r="A26797" s="63"/>
      <c r="B26797" s="212"/>
      <c r="C26797" s="63"/>
      <c r="D26797" s="400"/>
      <c r="E26797" s="135"/>
      <c r="F26797" s="136"/>
      <c r="G26797" s="136"/>
      <c r="H26797" s="135"/>
      <c r="I26797" s="135"/>
      <c r="J26797" s="222"/>
      <c r="K26797" s="223"/>
      <c r="L26797" s="212"/>
      <c r="M26797" s="211"/>
      <c r="N26797" s="212"/>
    </row>
    <row r="26829" spans="1:14" s="224" customFormat="1">
      <c r="A26829" s="63"/>
      <c r="B26829" s="212"/>
      <c r="C26829" s="63"/>
      <c r="D26829" s="400"/>
      <c r="E26829" s="135"/>
      <c r="F26829" s="136"/>
      <c r="G26829" s="136"/>
      <c r="H26829" s="135"/>
      <c r="I26829" s="135"/>
      <c r="J26829" s="222"/>
      <c r="K26829" s="223"/>
      <c r="L26829" s="212"/>
      <c r="M26829" s="211"/>
      <c r="N26829" s="212"/>
    </row>
    <row r="26861" spans="1:14" s="224" customFormat="1">
      <c r="A26861" s="63"/>
      <c r="B26861" s="212"/>
      <c r="C26861" s="63"/>
      <c r="D26861" s="400"/>
      <c r="E26861" s="135"/>
      <c r="F26861" s="136"/>
      <c r="G26861" s="136"/>
      <c r="H26861" s="135"/>
      <c r="I26861" s="135"/>
      <c r="J26861" s="222"/>
      <c r="K26861" s="223"/>
      <c r="L26861" s="212"/>
      <c r="M26861" s="211"/>
      <c r="N26861" s="212"/>
    </row>
    <row r="26893" spans="1:14" s="224" customFormat="1">
      <c r="A26893" s="63"/>
      <c r="B26893" s="212"/>
      <c r="C26893" s="63"/>
      <c r="D26893" s="400"/>
      <c r="E26893" s="135"/>
      <c r="F26893" s="136"/>
      <c r="G26893" s="136"/>
      <c r="H26893" s="135"/>
      <c r="I26893" s="135"/>
      <c r="J26893" s="222"/>
      <c r="K26893" s="223"/>
      <c r="L26893" s="212"/>
      <c r="M26893" s="211"/>
      <c r="N26893" s="212"/>
    </row>
    <row r="26925" spans="1:14" s="224" customFormat="1">
      <c r="A26925" s="63"/>
      <c r="B26925" s="212"/>
      <c r="C26925" s="63"/>
      <c r="D26925" s="400"/>
      <c r="E26925" s="135"/>
      <c r="F26925" s="136"/>
      <c r="G26925" s="136"/>
      <c r="H26925" s="135"/>
      <c r="I26925" s="135"/>
      <c r="J26925" s="222"/>
      <c r="K26925" s="223"/>
      <c r="L26925" s="212"/>
      <c r="M26925" s="211"/>
      <c r="N26925" s="212"/>
    </row>
    <row r="26957" spans="1:14" s="224" customFormat="1">
      <c r="A26957" s="63"/>
      <c r="B26957" s="212"/>
      <c r="C26957" s="63"/>
      <c r="D26957" s="400"/>
      <c r="E26957" s="135"/>
      <c r="F26957" s="136"/>
      <c r="G26957" s="136"/>
      <c r="H26957" s="135"/>
      <c r="I26957" s="135"/>
      <c r="J26957" s="222"/>
      <c r="K26957" s="223"/>
      <c r="L26957" s="212"/>
      <c r="M26957" s="211"/>
      <c r="N26957" s="212"/>
    </row>
    <row r="26989" spans="1:14" s="224" customFormat="1">
      <c r="A26989" s="63"/>
      <c r="B26989" s="212"/>
      <c r="C26989" s="63"/>
      <c r="D26989" s="400"/>
      <c r="E26989" s="135"/>
      <c r="F26989" s="136"/>
      <c r="G26989" s="136"/>
      <c r="H26989" s="135"/>
      <c r="I26989" s="135"/>
      <c r="J26989" s="222"/>
      <c r="K26989" s="223"/>
      <c r="L26989" s="212"/>
      <c r="M26989" s="211"/>
      <c r="N26989" s="212"/>
    </row>
    <row r="27021" spans="1:14" s="224" customFormat="1">
      <c r="A27021" s="63"/>
      <c r="B27021" s="212"/>
      <c r="C27021" s="63"/>
      <c r="D27021" s="400"/>
      <c r="E27021" s="135"/>
      <c r="F27021" s="136"/>
      <c r="G27021" s="136"/>
      <c r="H27021" s="135"/>
      <c r="I27021" s="135"/>
      <c r="J27021" s="222"/>
      <c r="K27021" s="223"/>
      <c r="L27021" s="212"/>
      <c r="M27021" s="211"/>
      <c r="N27021" s="212"/>
    </row>
    <row r="27053" spans="1:14" s="224" customFormat="1">
      <c r="A27053" s="63"/>
      <c r="B27053" s="212"/>
      <c r="C27053" s="63"/>
      <c r="D27053" s="400"/>
      <c r="E27053" s="135"/>
      <c r="F27053" s="136"/>
      <c r="G27053" s="136"/>
      <c r="H27053" s="135"/>
      <c r="I27053" s="135"/>
      <c r="J27053" s="222"/>
      <c r="K27053" s="223"/>
      <c r="L27053" s="212"/>
      <c r="M27053" s="211"/>
      <c r="N27053" s="212"/>
    </row>
    <row r="27085" spans="1:14" s="224" customFormat="1">
      <c r="A27085" s="63"/>
      <c r="B27085" s="212"/>
      <c r="C27085" s="63"/>
      <c r="D27085" s="400"/>
      <c r="E27085" s="135"/>
      <c r="F27085" s="136"/>
      <c r="G27085" s="136"/>
      <c r="H27085" s="135"/>
      <c r="I27085" s="135"/>
      <c r="J27085" s="222"/>
      <c r="K27085" s="223"/>
      <c r="L27085" s="212"/>
      <c r="M27085" s="211"/>
      <c r="N27085" s="212"/>
    </row>
    <row r="27117" spans="1:14" s="224" customFormat="1">
      <c r="A27117" s="63"/>
      <c r="B27117" s="212"/>
      <c r="C27117" s="63"/>
      <c r="D27117" s="400"/>
      <c r="E27117" s="135"/>
      <c r="F27117" s="136"/>
      <c r="G27117" s="136"/>
      <c r="H27117" s="135"/>
      <c r="I27117" s="135"/>
      <c r="J27117" s="222"/>
      <c r="K27117" s="223"/>
      <c r="L27117" s="212"/>
      <c r="M27117" s="211"/>
      <c r="N27117" s="212"/>
    </row>
    <row r="27149" spans="1:14" s="224" customFormat="1">
      <c r="A27149" s="63"/>
      <c r="B27149" s="212"/>
      <c r="C27149" s="63"/>
      <c r="D27149" s="400"/>
      <c r="E27149" s="135"/>
      <c r="F27149" s="136"/>
      <c r="G27149" s="136"/>
      <c r="H27149" s="135"/>
      <c r="I27149" s="135"/>
      <c r="J27149" s="222"/>
      <c r="K27149" s="223"/>
      <c r="L27149" s="212"/>
      <c r="M27149" s="211"/>
      <c r="N27149" s="212"/>
    </row>
    <row r="27181" spans="1:14" s="224" customFormat="1">
      <c r="A27181" s="63"/>
      <c r="B27181" s="212"/>
      <c r="C27181" s="63"/>
      <c r="D27181" s="400"/>
      <c r="E27181" s="135"/>
      <c r="F27181" s="136"/>
      <c r="G27181" s="136"/>
      <c r="H27181" s="135"/>
      <c r="I27181" s="135"/>
      <c r="J27181" s="222"/>
      <c r="K27181" s="223"/>
      <c r="L27181" s="212"/>
      <c r="M27181" s="211"/>
      <c r="N27181" s="212"/>
    </row>
    <row r="27213" spans="1:14" s="224" customFormat="1">
      <c r="A27213" s="63"/>
      <c r="B27213" s="212"/>
      <c r="C27213" s="63"/>
      <c r="D27213" s="400"/>
      <c r="E27213" s="135"/>
      <c r="F27213" s="136"/>
      <c r="G27213" s="136"/>
      <c r="H27213" s="135"/>
      <c r="I27213" s="135"/>
      <c r="J27213" s="222"/>
      <c r="K27213" s="223"/>
      <c r="L27213" s="212"/>
      <c r="M27213" s="211"/>
      <c r="N27213" s="212"/>
    </row>
    <row r="27245" spans="1:14" s="224" customFormat="1">
      <c r="A27245" s="63"/>
      <c r="B27245" s="212"/>
      <c r="C27245" s="63"/>
      <c r="D27245" s="400"/>
      <c r="E27245" s="135"/>
      <c r="F27245" s="136"/>
      <c r="G27245" s="136"/>
      <c r="H27245" s="135"/>
      <c r="I27245" s="135"/>
      <c r="J27245" s="222"/>
      <c r="K27245" s="223"/>
      <c r="L27245" s="212"/>
      <c r="M27245" s="211"/>
      <c r="N27245" s="212"/>
    </row>
    <row r="27277" spans="1:14" s="224" customFormat="1">
      <c r="A27277" s="63"/>
      <c r="B27277" s="212"/>
      <c r="C27277" s="63"/>
      <c r="D27277" s="400"/>
      <c r="E27277" s="135"/>
      <c r="F27277" s="136"/>
      <c r="G27277" s="136"/>
      <c r="H27277" s="135"/>
      <c r="I27277" s="135"/>
      <c r="J27277" s="222"/>
      <c r="K27277" s="223"/>
      <c r="L27277" s="212"/>
      <c r="M27277" s="211"/>
      <c r="N27277" s="212"/>
    </row>
    <row r="27309" spans="1:14" s="224" customFormat="1">
      <c r="A27309" s="63"/>
      <c r="B27309" s="212"/>
      <c r="C27309" s="63"/>
      <c r="D27309" s="400"/>
      <c r="E27309" s="135"/>
      <c r="F27309" s="136"/>
      <c r="G27309" s="136"/>
      <c r="H27309" s="135"/>
      <c r="I27309" s="135"/>
      <c r="J27309" s="222"/>
      <c r="K27309" s="223"/>
      <c r="L27309" s="212"/>
      <c r="M27309" s="211"/>
      <c r="N27309" s="212"/>
    </row>
    <row r="27341" spans="1:14" s="224" customFormat="1">
      <c r="A27341" s="63"/>
      <c r="B27341" s="212"/>
      <c r="C27341" s="63"/>
      <c r="D27341" s="400"/>
      <c r="E27341" s="135"/>
      <c r="F27341" s="136"/>
      <c r="G27341" s="136"/>
      <c r="H27341" s="135"/>
      <c r="I27341" s="135"/>
      <c r="J27341" s="222"/>
      <c r="K27341" s="223"/>
      <c r="L27341" s="212"/>
      <c r="M27341" s="211"/>
      <c r="N27341" s="212"/>
    </row>
    <row r="27373" spans="1:14" s="224" customFormat="1">
      <c r="A27373" s="63"/>
      <c r="B27373" s="212"/>
      <c r="C27373" s="63"/>
      <c r="D27373" s="400"/>
      <c r="E27373" s="135"/>
      <c r="F27373" s="136"/>
      <c r="G27373" s="136"/>
      <c r="H27373" s="135"/>
      <c r="I27373" s="135"/>
      <c r="J27373" s="222"/>
      <c r="K27373" s="223"/>
      <c r="L27373" s="212"/>
      <c r="M27373" s="211"/>
      <c r="N27373" s="212"/>
    </row>
    <row r="27405" spans="1:14" s="224" customFormat="1">
      <c r="A27405" s="63"/>
      <c r="B27405" s="212"/>
      <c r="C27405" s="63"/>
      <c r="D27405" s="400"/>
      <c r="E27405" s="135"/>
      <c r="F27405" s="136"/>
      <c r="G27405" s="136"/>
      <c r="H27405" s="135"/>
      <c r="I27405" s="135"/>
      <c r="J27405" s="222"/>
      <c r="K27405" s="223"/>
      <c r="L27405" s="212"/>
      <c r="M27405" s="211"/>
      <c r="N27405" s="212"/>
    </row>
    <row r="27437" spans="1:14" s="224" customFormat="1">
      <c r="A27437" s="63"/>
      <c r="B27437" s="212"/>
      <c r="C27437" s="63"/>
      <c r="D27437" s="400"/>
      <c r="E27437" s="135"/>
      <c r="F27437" s="136"/>
      <c r="G27437" s="136"/>
      <c r="H27437" s="135"/>
      <c r="I27437" s="135"/>
      <c r="J27437" s="222"/>
      <c r="K27437" s="223"/>
      <c r="L27437" s="212"/>
      <c r="M27437" s="211"/>
      <c r="N27437" s="212"/>
    </row>
    <row r="27469" spans="1:14" s="224" customFormat="1">
      <c r="A27469" s="63"/>
      <c r="B27469" s="212"/>
      <c r="C27469" s="63"/>
      <c r="D27469" s="400"/>
      <c r="E27469" s="135"/>
      <c r="F27469" s="136"/>
      <c r="G27469" s="136"/>
      <c r="H27469" s="135"/>
      <c r="I27469" s="135"/>
      <c r="J27469" s="222"/>
      <c r="K27469" s="223"/>
      <c r="L27469" s="212"/>
      <c r="M27469" s="211"/>
      <c r="N27469" s="212"/>
    </row>
    <row r="27501" spans="1:14" s="224" customFormat="1">
      <c r="A27501" s="63"/>
      <c r="B27501" s="212"/>
      <c r="C27501" s="63"/>
      <c r="D27501" s="400"/>
      <c r="E27501" s="135"/>
      <c r="F27501" s="136"/>
      <c r="G27501" s="136"/>
      <c r="H27501" s="135"/>
      <c r="I27501" s="135"/>
      <c r="J27501" s="222"/>
      <c r="K27501" s="223"/>
      <c r="L27501" s="212"/>
      <c r="M27501" s="211"/>
      <c r="N27501" s="212"/>
    </row>
    <row r="27533" spans="1:14" s="224" customFormat="1">
      <c r="A27533" s="63"/>
      <c r="B27533" s="212"/>
      <c r="C27533" s="63"/>
      <c r="D27533" s="400"/>
      <c r="E27533" s="135"/>
      <c r="F27533" s="136"/>
      <c r="G27533" s="136"/>
      <c r="H27533" s="135"/>
      <c r="I27533" s="135"/>
      <c r="J27533" s="222"/>
      <c r="K27533" s="223"/>
      <c r="L27533" s="212"/>
      <c r="M27533" s="211"/>
      <c r="N27533" s="212"/>
    </row>
    <row r="27565" spans="1:14" s="224" customFormat="1">
      <c r="A27565" s="63"/>
      <c r="B27565" s="212"/>
      <c r="C27565" s="63"/>
      <c r="D27565" s="400"/>
      <c r="E27565" s="135"/>
      <c r="F27565" s="136"/>
      <c r="G27565" s="136"/>
      <c r="H27565" s="135"/>
      <c r="I27565" s="135"/>
      <c r="J27565" s="222"/>
      <c r="K27565" s="223"/>
      <c r="L27565" s="212"/>
      <c r="M27565" s="211"/>
      <c r="N27565" s="212"/>
    </row>
    <row r="27597" spans="1:14" s="224" customFormat="1">
      <c r="A27597" s="63"/>
      <c r="B27597" s="212"/>
      <c r="C27597" s="63"/>
      <c r="D27597" s="400"/>
      <c r="E27597" s="135"/>
      <c r="F27597" s="136"/>
      <c r="G27597" s="136"/>
      <c r="H27597" s="135"/>
      <c r="I27597" s="135"/>
      <c r="J27597" s="222"/>
      <c r="K27597" s="223"/>
      <c r="L27597" s="212"/>
      <c r="M27597" s="211"/>
      <c r="N27597" s="212"/>
    </row>
    <row r="27629" spans="1:14" s="224" customFormat="1">
      <c r="A27629" s="63"/>
      <c r="B27629" s="212"/>
      <c r="C27629" s="63"/>
      <c r="D27629" s="400"/>
      <c r="E27629" s="135"/>
      <c r="F27629" s="136"/>
      <c r="G27629" s="136"/>
      <c r="H27629" s="135"/>
      <c r="I27629" s="135"/>
      <c r="J27629" s="222"/>
      <c r="K27629" s="223"/>
      <c r="L27629" s="212"/>
      <c r="M27629" s="211"/>
      <c r="N27629" s="212"/>
    </row>
    <row r="27661" spans="1:14" s="224" customFormat="1">
      <c r="A27661" s="63"/>
      <c r="B27661" s="212"/>
      <c r="C27661" s="63"/>
      <c r="D27661" s="400"/>
      <c r="E27661" s="135"/>
      <c r="F27661" s="136"/>
      <c r="G27661" s="136"/>
      <c r="H27661" s="135"/>
      <c r="I27661" s="135"/>
      <c r="J27661" s="222"/>
      <c r="K27661" s="223"/>
      <c r="L27661" s="212"/>
      <c r="M27661" s="211"/>
      <c r="N27661" s="212"/>
    </row>
    <row r="27693" spans="1:14" s="224" customFormat="1">
      <c r="A27693" s="63"/>
      <c r="B27693" s="212"/>
      <c r="C27693" s="63"/>
      <c r="D27693" s="400"/>
      <c r="E27693" s="135"/>
      <c r="F27693" s="136"/>
      <c r="G27693" s="136"/>
      <c r="H27693" s="135"/>
      <c r="I27693" s="135"/>
      <c r="J27693" s="222"/>
      <c r="K27693" s="223"/>
      <c r="L27693" s="212"/>
      <c r="M27693" s="211"/>
      <c r="N27693" s="212"/>
    </row>
    <row r="27725" spans="1:14" s="224" customFormat="1">
      <c r="A27725" s="63"/>
      <c r="B27725" s="212"/>
      <c r="C27725" s="63"/>
      <c r="D27725" s="400"/>
      <c r="E27725" s="135"/>
      <c r="F27725" s="136"/>
      <c r="G27725" s="136"/>
      <c r="H27725" s="135"/>
      <c r="I27725" s="135"/>
      <c r="J27725" s="222"/>
      <c r="K27725" s="223"/>
      <c r="L27725" s="212"/>
      <c r="M27725" s="211"/>
      <c r="N27725" s="212"/>
    </row>
    <row r="27757" spans="1:14" s="224" customFormat="1">
      <c r="A27757" s="63"/>
      <c r="B27757" s="212"/>
      <c r="C27757" s="63"/>
      <c r="D27757" s="400"/>
      <c r="E27757" s="135"/>
      <c r="F27757" s="136"/>
      <c r="G27757" s="136"/>
      <c r="H27757" s="135"/>
      <c r="I27757" s="135"/>
      <c r="J27757" s="222"/>
      <c r="K27757" s="223"/>
      <c r="L27757" s="212"/>
      <c r="M27757" s="211"/>
      <c r="N27757" s="212"/>
    </row>
    <row r="27789" spans="1:14" s="224" customFormat="1">
      <c r="A27789" s="63"/>
      <c r="B27789" s="212"/>
      <c r="C27789" s="63"/>
      <c r="D27789" s="400"/>
      <c r="E27789" s="135"/>
      <c r="F27789" s="136"/>
      <c r="G27789" s="136"/>
      <c r="H27789" s="135"/>
      <c r="I27789" s="135"/>
      <c r="J27789" s="222"/>
      <c r="K27789" s="223"/>
      <c r="L27789" s="212"/>
      <c r="M27789" s="211"/>
      <c r="N27789" s="212"/>
    </row>
    <row r="27821" spans="1:14" s="224" customFormat="1">
      <c r="A27821" s="63"/>
      <c r="B27821" s="212"/>
      <c r="C27821" s="63"/>
      <c r="D27821" s="400"/>
      <c r="E27821" s="135"/>
      <c r="F27821" s="136"/>
      <c r="G27821" s="136"/>
      <c r="H27821" s="135"/>
      <c r="I27821" s="135"/>
      <c r="J27821" s="222"/>
      <c r="K27821" s="223"/>
      <c r="L27821" s="212"/>
      <c r="M27821" s="211"/>
      <c r="N27821" s="212"/>
    </row>
    <row r="27853" spans="1:14" s="224" customFormat="1">
      <c r="A27853" s="63"/>
      <c r="B27853" s="212"/>
      <c r="C27853" s="63"/>
      <c r="D27853" s="400"/>
      <c r="E27853" s="135"/>
      <c r="F27853" s="136"/>
      <c r="G27853" s="136"/>
      <c r="H27853" s="135"/>
      <c r="I27853" s="135"/>
      <c r="J27853" s="222"/>
      <c r="K27853" s="223"/>
      <c r="L27853" s="212"/>
      <c r="M27853" s="211"/>
      <c r="N27853" s="212"/>
    </row>
    <row r="27885" spans="1:14" s="224" customFormat="1">
      <c r="A27885" s="63"/>
      <c r="B27885" s="212"/>
      <c r="C27885" s="63"/>
      <c r="D27885" s="400"/>
      <c r="E27885" s="135"/>
      <c r="F27885" s="136"/>
      <c r="G27885" s="136"/>
      <c r="H27885" s="135"/>
      <c r="I27885" s="135"/>
      <c r="J27885" s="222"/>
      <c r="K27885" s="223"/>
      <c r="L27885" s="212"/>
      <c r="M27885" s="211"/>
      <c r="N27885" s="212"/>
    </row>
    <row r="27917" spans="1:14" s="224" customFormat="1">
      <c r="A27917" s="63"/>
      <c r="B27917" s="212"/>
      <c r="C27917" s="63"/>
      <c r="D27917" s="400"/>
      <c r="E27917" s="135"/>
      <c r="F27917" s="136"/>
      <c r="G27917" s="136"/>
      <c r="H27917" s="135"/>
      <c r="I27917" s="135"/>
      <c r="J27917" s="222"/>
      <c r="K27917" s="223"/>
      <c r="L27917" s="212"/>
      <c r="M27917" s="211"/>
      <c r="N27917" s="212"/>
    </row>
    <row r="27949" spans="1:14" s="224" customFormat="1">
      <c r="A27949" s="63"/>
      <c r="B27949" s="212"/>
      <c r="C27949" s="63"/>
      <c r="D27949" s="400"/>
      <c r="E27949" s="135"/>
      <c r="F27949" s="136"/>
      <c r="G27949" s="136"/>
      <c r="H27949" s="135"/>
      <c r="I27949" s="135"/>
      <c r="J27949" s="222"/>
      <c r="K27949" s="223"/>
      <c r="L27949" s="212"/>
      <c r="M27949" s="211"/>
      <c r="N27949" s="212"/>
    </row>
    <row r="27981" spans="1:14" s="224" customFormat="1">
      <c r="A27981" s="63"/>
      <c r="B27981" s="212"/>
      <c r="C27981" s="63"/>
      <c r="D27981" s="400"/>
      <c r="E27981" s="135"/>
      <c r="F27981" s="136"/>
      <c r="G27981" s="136"/>
      <c r="H27981" s="135"/>
      <c r="I27981" s="135"/>
      <c r="J27981" s="222"/>
      <c r="K27981" s="223"/>
      <c r="L27981" s="212"/>
      <c r="M27981" s="211"/>
      <c r="N27981" s="212"/>
    </row>
    <row r="28013" spans="1:14" s="224" customFormat="1">
      <c r="A28013" s="63"/>
      <c r="B28013" s="212"/>
      <c r="C28013" s="63"/>
      <c r="D28013" s="400"/>
      <c r="E28013" s="135"/>
      <c r="F28013" s="136"/>
      <c r="G28013" s="136"/>
      <c r="H28013" s="135"/>
      <c r="I28013" s="135"/>
      <c r="J28013" s="222"/>
      <c r="K28013" s="223"/>
      <c r="L28013" s="212"/>
      <c r="M28013" s="211"/>
      <c r="N28013" s="212"/>
    </row>
    <row r="28045" spans="1:14" s="224" customFormat="1">
      <c r="A28045" s="63"/>
      <c r="B28045" s="212"/>
      <c r="C28045" s="63"/>
      <c r="D28045" s="400"/>
      <c r="E28045" s="135"/>
      <c r="F28045" s="136"/>
      <c r="G28045" s="136"/>
      <c r="H28045" s="135"/>
      <c r="I28045" s="135"/>
      <c r="J28045" s="222"/>
      <c r="K28045" s="223"/>
      <c r="L28045" s="212"/>
      <c r="M28045" s="211"/>
      <c r="N28045" s="212"/>
    </row>
    <row r="28077" spans="1:14" s="224" customFormat="1">
      <c r="A28077" s="63"/>
      <c r="B28077" s="212"/>
      <c r="C28077" s="63"/>
      <c r="D28077" s="400"/>
      <c r="E28077" s="135"/>
      <c r="F28077" s="136"/>
      <c r="G28077" s="136"/>
      <c r="H28077" s="135"/>
      <c r="I28077" s="135"/>
      <c r="J28077" s="222"/>
      <c r="K28077" s="223"/>
      <c r="L28077" s="212"/>
      <c r="M28077" s="211"/>
      <c r="N28077" s="212"/>
    </row>
    <row r="28109" spans="1:14" s="224" customFormat="1">
      <c r="A28109" s="63"/>
      <c r="B28109" s="212"/>
      <c r="C28109" s="63"/>
      <c r="D28109" s="400"/>
      <c r="E28109" s="135"/>
      <c r="F28109" s="136"/>
      <c r="G28109" s="136"/>
      <c r="H28109" s="135"/>
      <c r="I28109" s="135"/>
      <c r="J28109" s="222"/>
      <c r="K28109" s="223"/>
      <c r="L28109" s="212"/>
      <c r="M28109" s="211"/>
      <c r="N28109" s="212"/>
    </row>
    <row r="28141" spans="1:14" s="224" customFormat="1">
      <c r="A28141" s="63"/>
      <c r="B28141" s="212"/>
      <c r="C28141" s="63"/>
      <c r="D28141" s="400"/>
      <c r="E28141" s="135"/>
      <c r="F28141" s="136"/>
      <c r="G28141" s="136"/>
      <c r="H28141" s="135"/>
      <c r="I28141" s="135"/>
      <c r="J28141" s="222"/>
      <c r="K28141" s="223"/>
      <c r="L28141" s="212"/>
      <c r="M28141" s="211"/>
      <c r="N28141" s="212"/>
    </row>
    <row r="28173" spans="1:14" s="224" customFormat="1">
      <c r="A28173" s="63"/>
      <c r="B28173" s="212"/>
      <c r="C28173" s="63"/>
      <c r="D28173" s="400"/>
      <c r="E28173" s="135"/>
      <c r="F28173" s="136"/>
      <c r="G28173" s="136"/>
      <c r="H28173" s="135"/>
      <c r="I28173" s="135"/>
      <c r="J28173" s="222"/>
      <c r="K28173" s="223"/>
      <c r="L28173" s="212"/>
      <c r="M28173" s="211"/>
      <c r="N28173" s="212"/>
    </row>
    <row r="28205" spans="1:14" s="224" customFormat="1">
      <c r="A28205" s="63"/>
      <c r="B28205" s="212"/>
      <c r="C28205" s="63"/>
      <c r="D28205" s="400"/>
      <c r="E28205" s="135"/>
      <c r="F28205" s="136"/>
      <c r="G28205" s="136"/>
      <c r="H28205" s="135"/>
      <c r="I28205" s="135"/>
      <c r="J28205" s="222"/>
      <c r="K28205" s="223"/>
      <c r="L28205" s="212"/>
      <c r="M28205" s="211"/>
      <c r="N28205" s="212"/>
    </row>
    <row r="28237" spans="1:14" s="224" customFormat="1">
      <c r="A28237" s="63"/>
      <c r="B28237" s="212"/>
      <c r="C28237" s="63"/>
      <c r="D28237" s="400"/>
      <c r="E28237" s="135"/>
      <c r="F28237" s="136"/>
      <c r="G28237" s="136"/>
      <c r="H28237" s="135"/>
      <c r="I28237" s="135"/>
      <c r="J28237" s="222"/>
      <c r="K28237" s="223"/>
      <c r="L28237" s="212"/>
      <c r="M28237" s="211"/>
      <c r="N28237" s="212"/>
    </row>
    <row r="28269" spans="1:14" s="224" customFormat="1">
      <c r="A28269" s="63"/>
      <c r="B28269" s="212"/>
      <c r="C28269" s="63"/>
      <c r="D28269" s="400"/>
      <c r="E28269" s="135"/>
      <c r="F28269" s="136"/>
      <c r="G28269" s="136"/>
      <c r="H28269" s="135"/>
      <c r="I28269" s="135"/>
      <c r="J28269" s="222"/>
      <c r="K28269" s="223"/>
      <c r="L28269" s="212"/>
      <c r="M28269" s="211"/>
      <c r="N28269" s="212"/>
    </row>
    <row r="28301" spans="1:14" s="224" customFormat="1">
      <c r="A28301" s="63"/>
      <c r="B28301" s="212"/>
      <c r="C28301" s="63"/>
      <c r="D28301" s="400"/>
      <c r="E28301" s="135"/>
      <c r="F28301" s="136"/>
      <c r="G28301" s="136"/>
      <c r="H28301" s="135"/>
      <c r="I28301" s="135"/>
      <c r="J28301" s="222"/>
      <c r="K28301" s="223"/>
      <c r="L28301" s="212"/>
      <c r="M28301" s="211"/>
      <c r="N28301" s="212"/>
    </row>
    <row r="28333" spans="1:14" s="224" customFormat="1">
      <c r="A28333" s="63"/>
      <c r="B28333" s="212"/>
      <c r="C28333" s="63"/>
      <c r="D28333" s="400"/>
      <c r="E28333" s="135"/>
      <c r="F28333" s="136"/>
      <c r="G28333" s="136"/>
      <c r="H28333" s="135"/>
      <c r="I28333" s="135"/>
      <c r="J28333" s="222"/>
      <c r="K28333" s="223"/>
      <c r="L28333" s="212"/>
      <c r="M28333" s="211"/>
      <c r="N28333" s="212"/>
    </row>
    <row r="28365" spans="1:14" s="224" customFormat="1">
      <c r="A28365" s="63"/>
      <c r="B28365" s="212"/>
      <c r="C28365" s="63"/>
      <c r="D28365" s="400"/>
      <c r="E28365" s="135"/>
      <c r="F28365" s="136"/>
      <c r="G28365" s="136"/>
      <c r="H28365" s="135"/>
      <c r="I28365" s="135"/>
      <c r="J28365" s="222"/>
      <c r="K28365" s="223"/>
      <c r="L28365" s="212"/>
      <c r="M28365" s="211"/>
      <c r="N28365" s="212"/>
    </row>
    <row r="28397" spans="1:14" s="224" customFormat="1">
      <c r="A28397" s="63"/>
      <c r="B28397" s="212"/>
      <c r="C28397" s="63"/>
      <c r="D28397" s="400"/>
      <c r="E28397" s="135"/>
      <c r="F28397" s="136"/>
      <c r="G28397" s="136"/>
      <c r="H28397" s="135"/>
      <c r="I28397" s="135"/>
      <c r="J28397" s="222"/>
      <c r="K28397" s="223"/>
      <c r="L28397" s="212"/>
      <c r="M28397" s="211"/>
      <c r="N28397" s="212"/>
    </row>
    <row r="28429" spans="1:14" s="224" customFormat="1">
      <c r="A28429" s="63"/>
      <c r="B28429" s="212"/>
      <c r="C28429" s="63"/>
      <c r="D28429" s="400"/>
      <c r="E28429" s="135"/>
      <c r="F28429" s="136"/>
      <c r="G28429" s="136"/>
      <c r="H28429" s="135"/>
      <c r="I28429" s="135"/>
      <c r="J28429" s="222"/>
      <c r="K28429" s="223"/>
      <c r="L28429" s="212"/>
      <c r="M28429" s="211"/>
      <c r="N28429" s="212"/>
    </row>
    <row r="28461" spans="1:14" s="224" customFormat="1">
      <c r="A28461" s="63"/>
      <c r="B28461" s="212"/>
      <c r="C28461" s="63"/>
      <c r="D28461" s="400"/>
      <c r="E28461" s="135"/>
      <c r="F28461" s="136"/>
      <c r="G28461" s="136"/>
      <c r="H28461" s="135"/>
      <c r="I28461" s="135"/>
      <c r="J28461" s="222"/>
      <c r="K28461" s="223"/>
      <c r="L28461" s="212"/>
      <c r="M28461" s="211"/>
      <c r="N28461" s="212"/>
    </row>
    <row r="28493" spans="1:14" s="224" customFormat="1">
      <c r="A28493" s="63"/>
      <c r="B28493" s="212"/>
      <c r="C28493" s="63"/>
      <c r="D28493" s="400"/>
      <c r="E28493" s="135"/>
      <c r="F28493" s="136"/>
      <c r="G28493" s="136"/>
      <c r="H28493" s="135"/>
      <c r="I28493" s="135"/>
      <c r="J28493" s="222"/>
      <c r="K28493" s="223"/>
      <c r="L28493" s="212"/>
      <c r="M28493" s="211"/>
      <c r="N28493" s="212"/>
    </row>
    <row r="28525" spans="1:14" s="224" customFormat="1">
      <c r="A28525" s="63"/>
      <c r="B28525" s="212"/>
      <c r="C28525" s="63"/>
      <c r="D28525" s="400"/>
      <c r="E28525" s="135"/>
      <c r="F28525" s="136"/>
      <c r="G28525" s="136"/>
      <c r="H28525" s="135"/>
      <c r="I28525" s="135"/>
      <c r="J28525" s="222"/>
      <c r="K28525" s="223"/>
      <c r="L28525" s="212"/>
      <c r="M28525" s="211"/>
      <c r="N28525" s="212"/>
    </row>
    <row r="28557" spans="1:14" s="224" customFormat="1">
      <c r="A28557" s="63"/>
      <c r="B28557" s="212"/>
      <c r="C28557" s="63"/>
      <c r="D28557" s="400"/>
      <c r="E28557" s="135"/>
      <c r="F28557" s="136"/>
      <c r="G28557" s="136"/>
      <c r="H28557" s="135"/>
      <c r="I28557" s="135"/>
      <c r="J28557" s="222"/>
      <c r="K28557" s="223"/>
      <c r="L28557" s="212"/>
      <c r="M28557" s="211"/>
      <c r="N28557" s="212"/>
    </row>
    <row r="28589" spans="1:14" s="224" customFormat="1">
      <c r="A28589" s="63"/>
      <c r="B28589" s="212"/>
      <c r="C28589" s="63"/>
      <c r="D28589" s="400"/>
      <c r="E28589" s="135"/>
      <c r="F28589" s="136"/>
      <c r="G28589" s="136"/>
      <c r="H28589" s="135"/>
      <c r="I28589" s="135"/>
      <c r="J28589" s="222"/>
      <c r="K28589" s="223"/>
      <c r="L28589" s="212"/>
      <c r="M28589" s="211"/>
      <c r="N28589" s="212"/>
    </row>
    <row r="28621" spans="1:14" s="224" customFormat="1">
      <c r="A28621" s="63"/>
      <c r="B28621" s="212"/>
      <c r="C28621" s="63"/>
      <c r="D28621" s="400"/>
      <c r="E28621" s="135"/>
      <c r="F28621" s="136"/>
      <c r="G28621" s="136"/>
      <c r="H28621" s="135"/>
      <c r="I28621" s="135"/>
      <c r="J28621" s="222"/>
      <c r="K28621" s="223"/>
      <c r="L28621" s="212"/>
      <c r="M28621" s="211"/>
      <c r="N28621" s="212"/>
    </row>
    <row r="28653" spans="1:14" s="224" customFormat="1">
      <c r="A28653" s="63"/>
      <c r="B28653" s="212"/>
      <c r="C28653" s="63"/>
      <c r="D28653" s="400"/>
      <c r="E28653" s="135"/>
      <c r="F28653" s="136"/>
      <c r="G28653" s="136"/>
      <c r="H28653" s="135"/>
      <c r="I28653" s="135"/>
      <c r="J28653" s="222"/>
      <c r="K28653" s="223"/>
      <c r="L28653" s="212"/>
      <c r="M28653" s="211"/>
      <c r="N28653" s="212"/>
    </row>
    <row r="28685" spans="1:14" s="224" customFormat="1">
      <c r="A28685" s="63"/>
      <c r="B28685" s="212"/>
      <c r="C28685" s="63"/>
      <c r="D28685" s="400"/>
      <c r="E28685" s="135"/>
      <c r="F28685" s="136"/>
      <c r="G28685" s="136"/>
      <c r="H28685" s="135"/>
      <c r="I28685" s="135"/>
      <c r="J28685" s="222"/>
      <c r="K28685" s="223"/>
      <c r="L28685" s="212"/>
      <c r="M28685" s="211"/>
      <c r="N28685" s="212"/>
    </row>
    <row r="28717" spans="1:14" s="224" customFormat="1">
      <c r="A28717" s="63"/>
      <c r="B28717" s="212"/>
      <c r="C28717" s="63"/>
      <c r="D28717" s="400"/>
      <c r="E28717" s="135"/>
      <c r="F28717" s="136"/>
      <c r="G28717" s="136"/>
      <c r="H28717" s="135"/>
      <c r="I28717" s="135"/>
      <c r="J28717" s="222"/>
      <c r="K28717" s="223"/>
      <c r="L28717" s="212"/>
      <c r="M28717" s="211"/>
      <c r="N28717" s="212"/>
    </row>
    <row r="28749" spans="1:14" s="224" customFormat="1">
      <c r="A28749" s="63"/>
      <c r="B28749" s="212"/>
      <c r="C28749" s="63"/>
      <c r="D28749" s="400"/>
      <c r="E28749" s="135"/>
      <c r="F28749" s="136"/>
      <c r="G28749" s="136"/>
      <c r="H28749" s="135"/>
      <c r="I28749" s="135"/>
      <c r="J28749" s="222"/>
      <c r="K28749" s="223"/>
      <c r="L28749" s="212"/>
      <c r="M28749" s="211"/>
      <c r="N28749" s="212"/>
    </row>
    <row r="28781" spans="1:14" s="224" customFormat="1">
      <c r="A28781" s="63"/>
      <c r="B28781" s="212"/>
      <c r="C28781" s="63"/>
      <c r="D28781" s="400"/>
      <c r="E28781" s="135"/>
      <c r="F28781" s="136"/>
      <c r="G28781" s="136"/>
      <c r="H28781" s="135"/>
      <c r="I28781" s="135"/>
      <c r="J28781" s="222"/>
      <c r="K28781" s="223"/>
      <c r="L28781" s="212"/>
      <c r="M28781" s="211"/>
      <c r="N28781" s="212"/>
    </row>
    <row r="28813" spans="1:14" s="224" customFormat="1">
      <c r="A28813" s="63"/>
      <c r="B28813" s="212"/>
      <c r="C28813" s="63"/>
      <c r="D28813" s="400"/>
      <c r="E28813" s="135"/>
      <c r="F28813" s="136"/>
      <c r="G28813" s="136"/>
      <c r="H28813" s="135"/>
      <c r="I28813" s="135"/>
      <c r="J28813" s="222"/>
      <c r="K28813" s="223"/>
      <c r="L28813" s="212"/>
      <c r="M28813" s="211"/>
      <c r="N28813" s="212"/>
    </row>
    <row r="28845" spans="1:14" s="224" customFormat="1">
      <c r="A28845" s="63"/>
      <c r="B28845" s="212"/>
      <c r="C28845" s="63"/>
      <c r="D28845" s="400"/>
      <c r="E28845" s="135"/>
      <c r="F28845" s="136"/>
      <c r="G28845" s="136"/>
      <c r="H28845" s="135"/>
      <c r="I28845" s="135"/>
      <c r="J28845" s="222"/>
      <c r="K28845" s="223"/>
      <c r="L28845" s="212"/>
      <c r="M28845" s="211"/>
      <c r="N28845" s="212"/>
    </row>
    <row r="28877" spans="1:14" s="224" customFormat="1">
      <c r="A28877" s="63"/>
      <c r="B28877" s="212"/>
      <c r="C28877" s="63"/>
      <c r="D28877" s="400"/>
      <c r="E28877" s="135"/>
      <c r="F28877" s="136"/>
      <c r="G28877" s="136"/>
      <c r="H28877" s="135"/>
      <c r="I28877" s="135"/>
      <c r="J28877" s="222"/>
      <c r="K28877" s="223"/>
      <c r="L28877" s="212"/>
      <c r="M28877" s="211"/>
      <c r="N28877" s="212"/>
    </row>
    <row r="28909" spans="1:14" s="224" customFormat="1">
      <c r="A28909" s="63"/>
      <c r="B28909" s="212"/>
      <c r="C28909" s="63"/>
      <c r="D28909" s="400"/>
      <c r="E28909" s="135"/>
      <c r="F28909" s="136"/>
      <c r="G28909" s="136"/>
      <c r="H28909" s="135"/>
      <c r="I28909" s="135"/>
      <c r="J28909" s="222"/>
      <c r="K28909" s="223"/>
      <c r="L28909" s="212"/>
      <c r="M28909" s="211"/>
      <c r="N28909" s="212"/>
    </row>
    <row r="28941" spans="1:14" s="224" customFormat="1">
      <c r="A28941" s="63"/>
      <c r="B28941" s="212"/>
      <c r="C28941" s="63"/>
      <c r="D28941" s="400"/>
      <c r="E28941" s="135"/>
      <c r="F28941" s="136"/>
      <c r="G28941" s="136"/>
      <c r="H28941" s="135"/>
      <c r="I28941" s="135"/>
      <c r="J28941" s="222"/>
      <c r="K28941" s="223"/>
      <c r="L28941" s="212"/>
      <c r="M28941" s="211"/>
      <c r="N28941" s="212"/>
    </row>
    <row r="28973" spans="1:14" s="224" customFormat="1">
      <c r="A28973" s="63"/>
      <c r="B28973" s="212"/>
      <c r="C28973" s="63"/>
      <c r="D28973" s="400"/>
      <c r="E28973" s="135"/>
      <c r="F28973" s="136"/>
      <c r="G28973" s="136"/>
      <c r="H28973" s="135"/>
      <c r="I28973" s="135"/>
      <c r="J28973" s="222"/>
      <c r="K28973" s="223"/>
      <c r="L28973" s="212"/>
      <c r="M28973" s="211"/>
      <c r="N28973" s="212"/>
    </row>
    <row r="29005" spans="1:14" s="224" customFormat="1">
      <c r="A29005" s="63"/>
      <c r="B29005" s="212"/>
      <c r="C29005" s="63"/>
      <c r="D29005" s="400"/>
      <c r="E29005" s="135"/>
      <c r="F29005" s="136"/>
      <c r="G29005" s="136"/>
      <c r="H29005" s="135"/>
      <c r="I29005" s="135"/>
      <c r="J29005" s="222"/>
      <c r="K29005" s="223"/>
      <c r="L29005" s="212"/>
      <c r="M29005" s="211"/>
      <c r="N29005" s="212"/>
    </row>
    <row r="29037" spans="1:14" s="224" customFormat="1">
      <c r="A29037" s="63"/>
      <c r="B29037" s="212"/>
      <c r="C29037" s="63"/>
      <c r="D29037" s="400"/>
      <c r="E29037" s="135"/>
      <c r="F29037" s="136"/>
      <c r="G29037" s="136"/>
      <c r="H29037" s="135"/>
      <c r="I29037" s="135"/>
      <c r="J29037" s="222"/>
      <c r="K29037" s="223"/>
      <c r="L29037" s="212"/>
      <c r="M29037" s="211"/>
      <c r="N29037" s="212"/>
    </row>
    <row r="29069" spans="1:14" s="224" customFormat="1">
      <c r="A29069" s="63"/>
      <c r="B29069" s="212"/>
      <c r="C29069" s="63"/>
      <c r="D29069" s="400"/>
      <c r="E29069" s="135"/>
      <c r="F29069" s="136"/>
      <c r="G29069" s="136"/>
      <c r="H29069" s="135"/>
      <c r="I29069" s="135"/>
      <c r="J29069" s="222"/>
      <c r="K29069" s="223"/>
      <c r="L29069" s="212"/>
      <c r="M29069" s="211"/>
      <c r="N29069" s="212"/>
    </row>
    <row r="29101" spans="1:14" s="224" customFormat="1">
      <c r="A29101" s="63"/>
      <c r="B29101" s="212"/>
      <c r="C29101" s="63"/>
      <c r="D29101" s="400"/>
      <c r="E29101" s="135"/>
      <c r="F29101" s="136"/>
      <c r="G29101" s="136"/>
      <c r="H29101" s="135"/>
      <c r="I29101" s="135"/>
      <c r="J29101" s="222"/>
      <c r="K29101" s="223"/>
      <c r="L29101" s="212"/>
      <c r="M29101" s="211"/>
      <c r="N29101" s="212"/>
    </row>
    <row r="29133" spans="1:14" s="224" customFormat="1">
      <c r="A29133" s="63"/>
      <c r="B29133" s="212"/>
      <c r="C29133" s="63"/>
      <c r="D29133" s="400"/>
      <c r="E29133" s="135"/>
      <c r="F29133" s="136"/>
      <c r="G29133" s="136"/>
      <c r="H29133" s="135"/>
      <c r="I29133" s="135"/>
      <c r="J29133" s="222"/>
      <c r="K29133" s="223"/>
      <c r="L29133" s="212"/>
      <c r="M29133" s="211"/>
      <c r="N29133" s="212"/>
    </row>
    <row r="29165" spans="1:14" s="224" customFormat="1">
      <c r="A29165" s="63"/>
      <c r="B29165" s="212"/>
      <c r="C29165" s="63"/>
      <c r="D29165" s="400"/>
      <c r="E29165" s="135"/>
      <c r="F29165" s="136"/>
      <c r="G29165" s="136"/>
      <c r="H29165" s="135"/>
      <c r="I29165" s="135"/>
      <c r="J29165" s="222"/>
      <c r="K29165" s="223"/>
      <c r="L29165" s="212"/>
      <c r="M29165" s="211"/>
      <c r="N29165" s="212"/>
    </row>
    <row r="29197" spans="1:14" s="224" customFormat="1">
      <c r="A29197" s="63"/>
      <c r="B29197" s="212"/>
      <c r="C29197" s="63"/>
      <c r="D29197" s="400"/>
      <c r="E29197" s="135"/>
      <c r="F29197" s="136"/>
      <c r="G29197" s="136"/>
      <c r="H29197" s="135"/>
      <c r="I29197" s="135"/>
      <c r="J29197" s="222"/>
      <c r="K29197" s="223"/>
      <c r="L29197" s="212"/>
      <c r="M29197" s="211"/>
      <c r="N29197" s="212"/>
    </row>
    <row r="29229" spans="1:14" s="224" customFormat="1">
      <c r="A29229" s="63"/>
      <c r="B29229" s="212"/>
      <c r="C29229" s="63"/>
      <c r="D29229" s="400"/>
      <c r="E29229" s="135"/>
      <c r="F29229" s="136"/>
      <c r="G29229" s="136"/>
      <c r="H29229" s="135"/>
      <c r="I29229" s="135"/>
      <c r="J29229" s="222"/>
      <c r="K29229" s="223"/>
      <c r="L29229" s="212"/>
      <c r="M29229" s="211"/>
      <c r="N29229" s="212"/>
    </row>
    <row r="29261" spans="1:14" s="224" customFormat="1">
      <c r="A29261" s="63"/>
      <c r="B29261" s="212"/>
      <c r="C29261" s="63"/>
      <c r="D29261" s="400"/>
      <c r="E29261" s="135"/>
      <c r="F29261" s="136"/>
      <c r="G29261" s="136"/>
      <c r="H29261" s="135"/>
      <c r="I29261" s="135"/>
      <c r="J29261" s="222"/>
      <c r="K29261" s="223"/>
      <c r="L29261" s="212"/>
      <c r="M29261" s="211"/>
      <c r="N29261" s="212"/>
    </row>
    <row r="29293" spans="1:14" s="224" customFormat="1">
      <c r="A29293" s="63"/>
      <c r="B29293" s="212"/>
      <c r="C29293" s="63"/>
      <c r="D29293" s="400"/>
      <c r="E29293" s="135"/>
      <c r="F29293" s="136"/>
      <c r="G29293" s="136"/>
      <c r="H29293" s="135"/>
      <c r="I29293" s="135"/>
      <c r="J29293" s="222"/>
      <c r="K29293" s="223"/>
      <c r="L29293" s="212"/>
      <c r="M29293" s="211"/>
      <c r="N29293" s="212"/>
    </row>
    <row r="29325" spans="1:14" s="224" customFormat="1">
      <c r="A29325" s="63"/>
      <c r="B29325" s="212"/>
      <c r="C29325" s="63"/>
      <c r="D29325" s="400"/>
      <c r="E29325" s="135"/>
      <c r="F29325" s="136"/>
      <c r="G29325" s="136"/>
      <c r="H29325" s="135"/>
      <c r="I29325" s="135"/>
      <c r="J29325" s="222"/>
      <c r="K29325" s="223"/>
      <c r="L29325" s="212"/>
      <c r="M29325" s="211"/>
      <c r="N29325" s="212"/>
    </row>
    <row r="29357" spans="1:14" s="224" customFormat="1">
      <c r="A29357" s="63"/>
      <c r="B29357" s="212"/>
      <c r="C29357" s="63"/>
      <c r="D29357" s="400"/>
      <c r="E29357" s="135"/>
      <c r="F29357" s="136"/>
      <c r="G29357" s="136"/>
      <c r="H29357" s="135"/>
      <c r="I29357" s="135"/>
      <c r="J29357" s="222"/>
      <c r="K29357" s="223"/>
      <c r="L29357" s="212"/>
      <c r="M29357" s="211"/>
      <c r="N29357" s="212"/>
    </row>
    <row r="29389" spans="1:14" s="224" customFormat="1">
      <c r="A29389" s="63"/>
      <c r="B29389" s="212"/>
      <c r="C29389" s="63"/>
      <c r="D29389" s="400"/>
      <c r="E29389" s="135"/>
      <c r="F29389" s="136"/>
      <c r="G29389" s="136"/>
      <c r="H29389" s="135"/>
      <c r="I29389" s="135"/>
      <c r="J29389" s="222"/>
      <c r="K29389" s="223"/>
      <c r="L29389" s="212"/>
      <c r="M29389" s="211"/>
      <c r="N29389" s="212"/>
    </row>
    <row r="29421" spans="1:14" s="224" customFormat="1">
      <c r="A29421" s="63"/>
      <c r="B29421" s="212"/>
      <c r="C29421" s="63"/>
      <c r="D29421" s="400"/>
      <c r="E29421" s="135"/>
      <c r="F29421" s="136"/>
      <c r="G29421" s="136"/>
      <c r="H29421" s="135"/>
      <c r="I29421" s="135"/>
      <c r="J29421" s="222"/>
      <c r="K29421" s="223"/>
      <c r="L29421" s="212"/>
      <c r="M29421" s="211"/>
      <c r="N29421" s="212"/>
    </row>
    <row r="29453" spans="1:14" s="224" customFormat="1">
      <c r="A29453" s="63"/>
      <c r="B29453" s="212"/>
      <c r="C29453" s="63"/>
      <c r="D29453" s="400"/>
      <c r="E29453" s="135"/>
      <c r="F29453" s="136"/>
      <c r="G29453" s="136"/>
      <c r="H29453" s="135"/>
      <c r="I29453" s="135"/>
      <c r="J29453" s="222"/>
      <c r="K29453" s="223"/>
      <c r="L29453" s="212"/>
      <c r="M29453" s="211"/>
      <c r="N29453" s="212"/>
    </row>
    <row r="29485" spans="1:14" s="224" customFormat="1">
      <c r="A29485" s="63"/>
      <c r="B29485" s="212"/>
      <c r="C29485" s="63"/>
      <c r="D29485" s="400"/>
      <c r="E29485" s="135"/>
      <c r="F29485" s="136"/>
      <c r="G29485" s="136"/>
      <c r="H29485" s="135"/>
      <c r="I29485" s="135"/>
      <c r="J29485" s="222"/>
      <c r="K29485" s="223"/>
      <c r="L29485" s="212"/>
      <c r="M29485" s="211"/>
      <c r="N29485" s="212"/>
    </row>
    <row r="29517" spans="1:14" s="224" customFormat="1">
      <c r="A29517" s="63"/>
      <c r="B29517" s="212"/>
      <c r="C29517" s="63"/>
      <c r="D29517" s="400"/>
      <c r="E29517" s="135"/>
      <c r="F29517" s="136"/>
      <c r="G29517" s="136"/>
      <c r="H29517" s="135"/>
      <c r="I29517" s="135"/>
      <c r="J29517" s="222"/>
      <c r="K29517" s="223"/>
      <c r="L29517" s="212"/>
      <c r="M29517" s="211"/>
      <c r="N29517" s="212"/>
    </row>
    <row r="29549" spans="1:14" s="224" customFormat="1">
      <c r="A29549" s="63"/>
      <c r="B29549" s="212"/>
      <c r="C29549" s="63"/>
      <c r="D29549" s="400"/>
      <c r="E29549" s="135"/>
      <c r="F29549" s="136"/>
      <c r="G29549" s="136"/>
      <c r="H29549" s="135"/>
      <c r="I29549" s="135"/>
      <c r="J29549" s="222"/>
      <c r="K29549" s="223"/>
      <c r="L29549" s="212"/>
      <c r="M29549" s="211"/>
      <c r="N29549" s="212"/>
    </row>
    <row r="29581" spans="1:14" s="224" customFormat="1">
      <c r="A29581" s="63"/>
      <c r="B29581" s="212"/>
      <c r="C29581" s="63"/>
      <c r="D29581" s="400"/>
      <c r="E29581" s="135"/>
      <c r="F29581" s="136"/>
      <c r="G29581" s="136"/>
      <c r="H29581" s="135"/>
      <c r="I29581" s="135"/>
      <c r="J29581" s="222"/>
      <c r="K29581" s="223"/>
      <c r="L29581" s="212"/>
      <c r="M29581" s="211"/>
      <c r="N29581" s="212"/>
    </row>
    <row r="29613" spans="1:14" s="224" customFormat="1">
      <c r="A29613" s="63"/>
      <c r="B29613" s="212"/>
      <c r="C29613" s="63"/>
      <c r="D29613" s="400"/>
      <c r="E29613" s="135"/>
      <c r="F29613" s="136"/>
      <c r="G29613" s="136"/>
      <c r="H29613" s="135"/>
      <c r="I29613" s="135"/>
      <c r="J29613" s="222"/>
      <c r="K29613" s="223"/>
      <c r="L29613" s="212"/>
      <c r="M29613" s="211"/>
      <c r="N29613" s="212"/>
    </row>
    <row r="29645" spans="1:14" s="224" customFormat="1">
      <c r="A29645" s="63"/>
      <c r="B29645" s="212"/>
      <c r="C29645" s="63"/>
      <c r="D29645" s="400"/>
      <c r="E29645" s="135"/>
      <c r="F29645" s="136"/>
      <c r="G29645" s="136"/>
      <c r="H29645" s="135"/>
      <c r="I29645" s="135"/>
      <c r="J29645" s="222"/>
      <c r="K29645" s="223"/>
      <c r="L29645" s="212"/>
      <c r="M29645" s="211"/>
      <c r="N29645" s="212"/>
    </row>
    <row r="29677" spans="1:14" s="224" customFormat="1">
      <c r="A29677" s="63"/>
      <c r="B29677" s="212"/>
      <c r="C29677" s="63"/>
      <c r="D29677" s="400"/>
      <c r="E29677" s="135"/>
      <c r="F29677" s="136"/>
      <c r="G29677" s="136"/>
      <c r="H29677" s="135"/>
      <c r="I29677" s="135"/>
      <c r="J29677" s="222"/>
      <c r="K29677" s="223"/>
      <c r="L29677" s="212"/>
      <c r="M29677" s="211"/>
      <c r="N29677" s="212"/>
    </row>
    <row r="29709" spans="1:14" s="224" customFormat="1">
      <c r="A29709" s="63"/>
      <c r="B29709" s="212"/>
      <c r="C29709" s="63"/>
      <c r="D29709" s="400"/>
      <c r="E29709" s="135"/>
      <c r="F29709" s="136"/>
      <c r="G29709" s="136"/>
      <c r="H29709" s="135"/>
      <c r="I29709" s="135"/>
      <c r="J29709" s="222"/>
      <c r="K29709" s="223"/>
      <c r="L29709" s="212"/>
      <c r="M29709" s="211"/>
      <c r="N29709" s="212"/>
    </row>
    <row r="29741" spans="1:14" s="224" customFormat="1">
      <c r="A29741" s="63"/>
      <c r="B29741" s="212"/>
      <c r="C29741" s="63"/>
      <c r="D29741" s="400"/>
      <c r="E29741" s="135"/>
      <c r="F29741" s="136"/>
      <c r="G29741" s="136"/>
      <c r="H29741" s="135"/>
      <c r="I29741" s="135"/>
      <c r="J29741" s="222"/>
      <c r="K29741" s="223"/>
      <c r="L29741" s="212"/>
      <c r="M29741" s="211"/>
      <c r="N29741" s="212"/>
    </row>
    <row r="29773" spans="1:14" s="224" customFormat="1">
      <c r="A29773" s="63"/>
      <c r="B29773" s="212"/>
      <c r="C29773" s="63"/>
      <c r="D29773" s="400"/>
      <c r="E29773" s="135"/>
      <c r="F29773" s="136"/>
      <c r="G29773" s="136"/>
      <c r="H29773" s="135"/>
      <c r="I29773" s="135"/>
      <c r="J29773" s="222"/>
      <c r="K29773" s="223"/>
      <c r="L29773" s="212"/>
      <c r="M29773" s="211"/>
      <c r="N29773" s="212"/>
    </row>
    <row r="29805" spans="1:14" s="224" customFormat="1">
      <c r="A29805" s="63"/>
      <c r="B29805" s="212"/>
      <c r="C29805" s="63"/>
      <c r="D29805" s="400"/>
      <c r="E29805" s="135"/>
      <c r="F29805" s="136"/>
      <c r="G29805" s="136"/>
      <c r="H29805" s="135"/>
      <c r="I29805" s="135"/>
      <c r="J29805" s="222"/>
      <c r="K29805" s="223"/>
      <c r="L29805" s="212"/>
      <c r="M29805" s="211"/>
      <c r="N29805" s="212"/>
    </row>
    <row r="29837" spans="1:14" s="224" customFormat="1">
      <c r="A29837" s="63"/>
      <c r="B29837" s="212"/>
      <c r="C29837" s="63"/>
      <c r="D29837" s="400"/>
      <c r="E29837" s="135"/>
      <c r="F29837" s="136"/>
      <c r="G29837" s="136"/>
      <c r="H29837" s="135"/>
      <c r="I29837" s="135"/>
      <c r="J29837" s="222"/>
      <c r="K29837" s="223"/>
      <c r="L29837" s="212"/>
      <c r="M29837" s="211"/>
      <c r="N29837" s="212"/>
    </row>
    <row r="29869" spans="1:14" s="224" customFormat="1">
      <c r="A29869" s="63"/>
      <c r="B29869" s="212"/>
      <c r="C29869" s="63"/>
      <c r="D29869" s="400"/>
      <c r="E29869" s="135"/>
      <c r="F29869" s="136"/>
      <c r="G29869" s="136"/>
      <c r="H29869" s="135"/>
      <c r="I29869" s="135"/>
      <c r="J29869" s="222"/>
      <c r="K29869" s="223"/>
      <c r="L29869" s="212"/>
      <c r="M29869" s="211"/>
      <c r="N29869" s="212"/>
    </row>
    <row r="29901" spans="1:14" s="224" customFormat="1">
      <c r="A29901" s="63"/>
      <c r="B29901" s="212"/>
      <c r="C29901" s="63"/>
      <c r="D29901" s="400"/>
      <c r="E29901" s="135"/>
      <c r="F29901" s="136"/>
      <c r="G29901" s="136"/>
      <c r="H29901" s="135"/>
      <c r="I29901" s="135"/>
      <c r="J29901" s="222"/>
      <c r="K29901" s="223"/>
      <c r="L29901" s="212"/>
      <c r="M29901" s="211"/>
      <c r="N29901" s="212"/>
    </row>
    <row r="29933" spans="1:14" s="224" customFormat="1">
      <c r="A29933" s="63"/>
      <c r="B29933" s="212"/>
      <c r="C29933" s="63"/>
      <c r="D29933" s="400"/>
      <c r="E29933" s="135"/>
      <c r="F29933" s="136"/>
      <c r="G29933" s="136"/>
      <c r="H29933" s="135"/>
      <c r="I29933" s="135"/>
      <c r="J29933" s="222"/>
      <c r="K29933" s="223"/>
      <c r="L29933" s="212"/>
      <c r="M29933" s="211"/>
      <c r="N29933" s="212"/>
    </row>
    <row r="29965" spans="1:14" s="224" customFormat="1">
      <c r="A29965" s="63"/>
      <c r="B29965" s="212"/>
      <c r="C29965" s="63"/>
      <c r="D29965" s="400"/>
      <c r="E29965" s="135"/>
      <c r="F29965" s="136"/>
      <c r="G29965" s="136"/>
      <c r="H29965" s="135"/>
      <c r="I29965" s="135"/>
      <c r="J29965" s="222"/>
      <c r="K29965" s="223"/>
      <c r="L29965" s="212"/>
      <c r="M29965" s="211"/>
      <c r="N29965" s="212"/>
    </row>
    <row r="29997" spans="1:14" s="224" customFormat="1">
      <c r="A29997" s="63"/>
      <c r="B29997" s="212"/>
      <c r="C29997" s="63"/>
      <c r="D29997" s="400"/>
      <c r="E29997" s="135"/>
      <c r="F29997" s="136"/>
      <c r="G29997" s="136"/>
      <c r="H29997" s="135"/>
      <c r="I29997" s="135"/>
      <c r="J29997" s="222"/>
      <c r="K29997" s="223"/>
      <c r="L29997" s="212"/>
      <c r="M29997" s="211"/>
      <c r="N29997" s="212"/>
    </row>
    <row r="30029" spans="1:14" s="224" customFormat="1">
      <c r="A30029" s="63"/>
      <c r="B30029" s="212"/>
      <c r="C30029" s="63"/>
      <c r="D30029" s="400"/>
      <c r="E30029" s="135"/>
      <c r="F30029" s="136"/>
      <c r="G30029" s="136"/>
      <c r="H30029" s="135"/>
      <c r="I30029" s="135"/>
      <c r="J30029" s="222"/>
      <c r="K30029" s="223"/>
      <c r="L30029" s="212"/>
      <c r="M30029" s="211"/>
      <c r="N30029" s="212"/>
    </row>
    <row r="30061" spans="1:14" s="224" customFormat="1">
      <c r="A30061" s="63"/>
      <c r="B30061" s="212"/>
      <c r="C30061" s="63"/>
      <c r="D30061" s="400"/>
      <c r="E30061" s="135"/>
      <c r="F30061" s="136"/>
      <c r="G30061" s="136"/>
      <c r="H30061" s="135"/>
      <c r="I30061" s="135"/>
      <c r="J30061" s="222"/>
      <c r="K30061" s="223"/>
      <c r="L30061" s="212"/>
      <c r="M30061" s="211"/>
      <c r="N30061" s="212"/>
    </row>
    <row r="30093" spans="1:14" s="224" customFormat="1">
      <c r="A30093" s="63"/>
      <c r="B30093" s="212"/>
      <c r="C30093" s="63"/>
      <c r="D30093" s="400"/>
      <c r="E30093" s="135"/>
      <c r="F30093" s="136"/>
      <c r="G30093" s="136"/>
      <c r="H30093" s="135"/>
      <c r="I30093" s="135"/>
      <c r="J30093" s="222"/>
      <c r="K30093" s="223"/>
      <c r="L30093" s="212"/>
      <c r="M30093" s="211"/>
      <c r="N30093" s="212"/>
    </row>
    <row r="30125" spans="1:14" s="224" customFormat="1">
      <c r="A30125" s="63"/>
      <c r="B30125" s="212"/>
      <c r="C30125" s="63"/>
      <c r="D30125" s="400"/>
      <c r="E30125" s="135"/>
      <c r="F30125" s="136"/>
      <c r="G30125" s="136"/>
      <c r="H30125" s="135"/>
      <c r="I30125" s="135"/>
      <c r="J30125" s="222"/>
      <c r="K30125" s="223"/>
      <c r="L30125" s="212"/>
      <c r="M30125" s="211"/>
      <c r="N30125" s="212"/>
    </row>
    <row r="30157" spans="1:14" s="224" customFormat="1">
      <c r="A30157" s="63"/>
      <c r="B30157" s="212"/>
      <c r="C30157" s="63"/>
      <c r="D30157" s="400"/>
      <c r="E30157" s="135"/>
      <c r="F30157" s="136"/>
      <c r="G30157" s="136"/>
      <c r="H30157" s="135"/>
      <c r="I30157" s="135"/>
      <c r="J30157" s="222"/>
      <c r="K30157" s="223"/>
      <c r="L30157" s="212"/>
      <c r="M30157" s="211"/>
      <c r="N30157" s="212"/>
    </row>
    <row r="30189" spans="1:14" s="224" customFormat="1">
      <c r="A30189" s="63"/>
      <c r="B30189" s="212"/>
      <c r="C30189" s="63"/>
      <c r="D30189" s="400"/>
      <c r="E30189" s="135"/>
      <c r="F30189" s="136"/>
      <c r="G30189" s="136"/>
      <c r="H30189" s="135"/>
      <c r="I30189" s="135"/>
      <c r="J30189" s="222"/>
      <c r="K30189" s="223"/>
      <c r="L30189" s="212"/>
      <c r="M30189" s="211"/>
      <c r="N30189" s="212"/>
    </row>
    <row r="30221" spans="1:14" s="224" customFormat="1">
      <c r="A30221" s="63"/>
      <c r="B30221" s="212"/>
      <c r="C30221" s="63"/>
      <c r="D30221" s="400"/>
      <c r="E30221" s="135"/>
      <c r="F30221" s="136"/>
      <c r="G30221" s="136"/>
      <c r="H30221" s="135"/>
      <c r="I30221" s="135"/>
      <c r="J30221" s="222"/>
      <c r="K30221" s="223"/>
      <c r="L30221" s="212"/>
      <c r="M30221" s="211"/>
      <c r="N30221" s="212"/>
    </row>
    <row r="30253" spans="1:14" s="224" customFormat="1">
      <c r="A30253" s="63"/>
      <c r="B30253" s="212"/>
      <c r="C30253" s="63"/>
      <c r="D30253" s="400"/>
      <c r="E30253" s="135"/>
      <c r="F30253" s="136"/>
      <c r="G30253" s="136"/>
      <c r="H30253" s="135"/>
      <c r="I30253" s="135"/>
      <c r="J30253" s="222"/>
      <c r="K30253" s="223"/>
      <c r="L30253" s="212"/>
      <c r="M30253" s="211"/>
      <c r="N30253" s="212"/>
    </row>
    <row r="30285" spans="1:14" s="224" customFormat="1">
      <c r="A30285" s="63"/>
      <c r="B30285" s="212"/>
      <c r="C30285" s="63"/>
      <c r="D30285" s="400"/>
      <c r="E30285" s="135"/>
      <c r="F30285" s="136"/>
      <c r="G30285" s="136"/>
      <c r="H30285" s="135"/>
      <c r="I30285" s="135"/>
      <c r="J30285" s="222"/>
      <c r="K30285" s="223"/>
      <c r="L30285" s="212"/>
      <c r="M30285" s="211"/>
      <c r="N30285" s="212"/>
    </row>
    <row r="30317" spans="1:14" s="224" customFormat="1">
      <c r="A30317" s="63"/>
      <c r="B30317" s="212"/>
      <c r="C30317" s="63"/>
      <c r="D30317" s="400"/>
      <c r="E30317" s="135"/>
      <c r="F30317" s="136"/>
      <c r="G30317" s="136"/>
      <c r="H30317" s="135"/>
      <c r="I30317" s="135"/>
      <c r="J30317" s="222"/>
      <c r="K30317" s="223"/>
      <c r="L30317" s="212"/>
      <c r="M30317" s="211"/>
      <c r="N30317" s="212"/>
    </row>
    <row r="30349" spans="1:14" s="224" customFormat="1">
      <c r="A30349" s="63"/>
      <c r="B30349" s="212"/>
      <c r="C30349" s="63"/>
      <c r="D30349" s="400"/>
      <c r="E30349" s="135"/>
      <c r="F30349" s="136"/>
      <c r="G30349" s="136"/>
      <c r="H30349" s="135"/>
      <c r="I30349" s="135"/>
      <c r="J30349" s="222"/>
      <c r="K30349" s="223"/>
      <c r="L30349" s="212"/>
      <c r="M30349" s="211"/>
      <c r="N30349" s="212"/>
    </row>
    <row r="30381" spans="1:14" s="224" customFormat="1">
      <c r="A30381" s="63"/>
      <c r="B30381" s="212"/>
      <c r="C30381" s="63"/>
      <c r="D30381" s="400"/>
      <c r="E30381" s="135"/>
      <c r="F30381" s="136"/>
      <c r="G30381" s="136"/>
      <c r="H30381" s="135"/>
      <c r="I30381" s="135"/>
      <c r="J30381" s="222"/>
      <c r="K30381" s="223"/>
      <c r="L30381" s="212"/>
      <c r="M30381" s="211"/>
      <c r="N30381" s="212"/>
    </row>
    <row r="30413" spans="1:14" s="224" customFormat="1">
      <c r="A30413" s="63"/>
      <c r="B30413" s="212"/>
      <c r="C30413" s="63"/>
      <c r="D30413" s="400"/>
      <c r="E30413" s="135"/>
      <c r="F30413" s="136"/>
      <c r="G30413" s="136"/>
      <c r="H30413" s="135"/>
      <c r="I30413" s="135"/>
      <c r="J30413" s="222"/>
      <c r="K30413" s="223"/>
      <c r="L30413" s="212"/>
      <c r="M30413" s="211"/>
      <c r="N30413" s="212"/>
    </row>
    <row r="30445" spans="1:14" s="224" customFormat="1">
      <c r="A30445" s="63"/>
      <c r="B30445" s="212"/>
      <c r="C30445" s="63"/>
      <c r="D30445" s="400"/>
      <c r="E30445" s="135"/>
      <c r="F30445" s="136"/>
      <c r="G30445" s="136"/>
      <c r="H30445" s="135"/>
      <c r="I30445" s="135"/>
      <c r="J30445" s="222"/>
      <c r="K30445" s="223"/>
      <c r="L30445" s="212"/>
      <c r="M30445" s="211"/>
      <c r="N30445" s="212"/>
    </row>
    <row r="30477" spans="1:14" s="224" customFormat="1">
      <c r="A30477" s="63"/>
      <c r="B30477" s="212"/>
      <c r="C30477" s="63"/>
      <c r="D30477" s="400"/>
      <c r="E30477" s="135"/>
      <c r="F30477" s="136"/>
      <c r="G30477" s="136"/>
      <c r="H30477" s="135"/>
      <c r="I30477" s="135"/>
      <c r="J30477" s="222"/>
      <c r="K30477" s="223"/>
      <c r="L30477" s="212"/>
      <c r="M30477" s="211"/>
      <c r="N30477" s="212"/>
    </row>
    <row r="30509" spans="1:14" s="224" customFormat="1">
      <c r="A30509" s="63"/>
      <c r="B30509" s="212"/>
      <c r="C30509" s="63"/>
      <c r="D30509" s="400"/>
      <c r="E30509" s="135"/>
      <c r="F30509" s="136"/>
      <c r="G30509" s="136"/>
      <c r="H30509" s="135"/>
      <c r="I30509" s="135"/>
      <c r="J30509" s="222"/>
      <c r="K30509" s="223"/>
      <c r="L30509" s="212"/>
      <c r="M30509" s="211"/>
      <c r="N30509" s="212"/>
    </row>
    <row r="30541" spans="1:14" s="224" customFormat="1">
      <c r="A30541" s="63"/>
      <c r="B30541" s="212"/>
      <c r="C30541" s="63"/>
      <c r="D30541" s="400"/>
      <c r="E30541" s="135"/>
      <c r="F30541" s="136"/>
      <c r="G30541" s="136"/>
      <c r="H30541" s="135"/>
      <c r="I30541" s="135"/>
      <c r="J30541" s="222"/>
      <c r="K30541" s="223"/>
      <c r="L30541" s="212"/>
      <c r="M30541" s="211"/>
      <c r="N30541" s="212"/>
    </row>
    <row r="30573" spans="1:14" s="224" customFormat="1">
      <c r="A30573" s="63"/>
      <c r="B30573" s="212"/>
      <c r="C30573" s="63"/>
      <c r="D30573" s="400"/>
      <c r="E30573" s="135"/>
      <c r="F30573" s="136"/>
      <c r="G30573" s="136"/>
      <c r="H30573" s="135"/>
      <c r="I30573" s="135"/>
      <c r="J30573" s="222"/>
      <c r="K30573" s="223"/>
      <c r="L30573" s="212"/>
      <c r="M30573" s="211"/>
      <c r="N30573" s="212"/>
    </row>
    <row r="30605" spans="1:14" s="224" customFormat="1">
      <c r="A30605" s="63"/>
      <c r="B30605" s="212"/>
      <c r="C30605" s="63"/>
      <c r="D30605" s="400"/>
      <c r="E30605" s="135"/>
      <c r="F30605" s="136"/>
      <c r="G30605" s="136"/>
      <c r="H30605" s="135"/>
      <c r="I30605" s="135"/>
      <c r="J30605" s="222"/>
      <c r="K30605" s="223"/>
      <c r="L30605" s="212"/>
      <c r="M30605" s="211"/>
      <c r="N30605" s="212"/>
    </row>
    <row r="30637" spans="1:14" s="224" customFormat="1">
      <c r="A30637" s="63"/>
      <c r="B30637" s="212"/>
      <c r="C30637" s="63"/>
      <c r="D30637" s="400"/>
      <c r="E30637" s="135"/>
      <c r="F30637" s="136"/>
      <c r="G30637" s="136"/>
      <c r="H30637" s="135"/>
      <c r="I30637" s="135"/>
      <c r="J30637" s="222"/>
      <c r="K30637" s="223"/>
      <c r="L30637" s="212"/>
      <c r="M30637" s="211"/>
      <c r="N30637" s="212"/>
    </row>
    <row r="30669" spans="1:14" s="224" customFormat="1">
      <c r="A30669" s="63"/>
      <c r="B30669" s="212"/>
      <c r="C30669" s="63"/>
      <c r="D30669" s="400"/>
      <c r="E30669" s="135"/>
      <c r="F30669" s="136"/>
      <c r="G30669" s="136"/>
      <c r="H30669" s="135"/>
      <c r="I30669" s="135"/>
      <c r="J30669" s="222"/>
      <c r="K30669" s="223"/>
      <c r="L30669" s="212"/>
      <c r="M30669" s="211"/>
      <c r="N30669" s="212"/>
    </row>
    <row r="30701" spans="1:14" s="224" customFormat="1">
      <c r="A30701" s="63"/>
      <c r="B30701" s="212"/>
      <c r="C30701" s="63"/>
      <c r="D30701" s="400"/>
      <c r="E30701" s="135"/>
      <c r="F30701" s="136"/>
      <c r="G30701" s="136"/>
      <c r="H30701" s="135"/>
      <c r="I30701" s="135"/>
      <c r="J30701" s="222"/>
      <c r="K30701" s="223"/>
      <c r="L30701" s="212"/>
      <c r="M30701" s="211"/>
      <c r="N30701" s="212"/>
    </row>
    <row r="30733" spans="1:14" s="224" customFormat="1">
      <c r="A30733" s="63"/>
      <c r="B30733" s="212"/>
      <c r="C30733" s="63"/>
      <c r="D30733" s="400"/>
      <c r="E30733" s="135"/>
      <c r="F30733" s="136"/>
      <c r="G30733" s="136"/>
      <c r="H30733" s="135"/>
      <c r="I30733" s="135"/>
      <c r="J30733" s="222"/>
      <c r="K30733" s="223"/>
      <c r="L30733" s="212"/>
      <c r="M30733" s="211"/>
      <c r="N30733" s="212"/>
    </row>
    <row r="30765" spans="1:14" s="224" customFormat="1">
      <c r="A30765" s="63"/>
      <c r="B30765" s="212"/>
      <c r="C30765" s="63"/>
      <c r="D30765" s="400"/>
      <c r="E30765" s="135"/>
      <c r="F30765" s="136"/>
      <c r="G30765" s="136"/>
      <c r="H30765" s="135"/>
      <c r="I30765" s="135"/>
      <c r="J30765" s="222"/>
      <c r="K30765" s="223"/>
      <c r="L30765" s="212"/>
      <c r="M30765" s="211"/>
      <c r="N30765" s="212"/>
    </row>
    <row r="30797" spans="1:14" s="224" customFormat="1">
      <c r="A30797" s="63"/>
      <c r="B30797" s="212"/>
      <c r="C30797" s="63"/>
      <c r="D30797" s="400"/>
      <c r="E30797" s="135"/>
      <c r="F30797" s="136"/>
      <c r="G30797" s="136"/>
      <c r="H30797" s="135"/>
      <c r="I30797" s="135"/>
      <c r="J30797" s="222"/>
      <c r="K30797" s="223"/>
      <c r="L30797" s="212"/>
      <c r="M30797" s="211"/>
      <c r="N30797" s="212"/>
    </row>
    <row r="30829" spans="1:14" s="224" customFormat="1">
      <c r="A30829" s="63"/>
      <c r="B30829" s="212"/>
      <c r="C30829" s="63"/>
      <c r="D30829" s="400"/>
      <c r="E30829" s="135"/>
      <c r="F30829" s="136"/>
      <c r="G30829" s="136"/>
      <c r="H30829" s="135"/>
      <c r="I30829" s="135"/>
      <c r="J30829" s="222"/>
      <c r="K30829" s="223"/>
      <c r="L30829" s="212"/>
      <c r="M30829" s="211"/>
      <c r="N30829" s="212"/>
    </row>
    <row r="30861" spans="1:14" s="224" customFormat="1">
      <c r="A30861" s="63"/>
      <c r="B30861" s="212"/>
      <c r="C30861" s="63"/>
      <c r="D30861" s="400"/>
      <c r="E30861" s="135"/>
      <c r="F30861" s="136"/>
      <c r="G30861" s="136"/>
      <c r="H30861" s="135"/>
      <c r="I30861" s="135"/>
      <c r="J30861" s="222"/>
      <c r="K30861" s="223"/>
      <c r="L30861" s="212"/>
      <c r="M30861" s="211"/>
      <c r="N30861" s="212"/>
    </row>
    <row r="30893" spans="1:14" s="224" customFormat="1">
      <c r="A30893" s="63"/>
      <c r="B30893" s="212"/>
      <c r="C30893" s="63"/>
      <c r="D30893" s="400"/>
      <c r="E30893" s="135"/>
      <c r="F30893" s="136"/>
      <c r="G30893" s="136"/>
      <c r="H30893" s="135"/>
      <c r="I30893" s="135"/>
      <c r="J30893" s="222"/>
      <c r="K30893" s="223"/>
      <c r="L30893" s="212"/>
      <c r="M30893" s="211"/>
      <c r="N30893" s="212"/>
    </row>
    <row r="30925" spans="1:14" s="224" customFormat="1">
      <c r="A30925" s="63"/>
      <c r="B30925" s="212"/>
      <c r="C30925" s="63"/>
      <c r="D30925" s="400"/>
      <c r="E30925" s="135"/>
      <c r="F30925" s="136"/>
      <c r="G30925" s="136"/>
      <c r="H30925" s="135"/>
      <c r="I30925" s="135"/>
      <c r="J30925" s="222"/>
      <c r="K30925" s="223"/>
      <c r="L30925" s="212"/>
      <c r="M30925" s="211"/>
      <c r="N30925" s="212"/>
    </row>
    <row r="30957" spans="1:14" s="224" customFormat="1">
      <c r="A30957" s="63"/>
      <c r="B30957" s="212"/>
      <c r="C30957" s="63"/>
      <c r="D30957" s="400"/>
      <c r="E30957" s="135"/>
      <c r="F30957" s="136"/>
      <c r="G30957" s="136"/>
      <c r="H30957" s="135"/>
      <c r="I30957" s="135"/>
      <c r="J30957" s="222"/>
      <c r="K30957" s="223"/>
      <c r="L30957" s="212"/>
      <c r="M30957" s="211"/>
      <c r="N30957" s="212"/>
    </row>
    <row r="30989" spans="1:14" s="224" customFormat="1">
      <c r="A30989" s="63"/>
      <c r="B30989" s="212"/>
      <c r="C30989" s="63"/>
      <c r="D30989" s="400"/>
      <c r="E30989" s="135"/>
      <c r="F30989" s="136"/>
      <c r="G30989" s="136"/>
      <c r="H30989" s="135"/>
      <c r="I30989" s="135"/>
      <c r="J30989" s="222"/>
      <c r="K30989" s="223"/>
      <c r="L30989" s="212"/>
      <c r="M30989" s="211"/>
      <c r="N30989" s="212"/>
    </row>
    <row r="31021" spans="1:14" s="224" customFormat="1">
      <c r="A31021" s="63"/>
      <c r="B31021" s="212"/>
      <c r="C31021" s="63"/>
      <c r="D31021" s="400"/>
      <c r="E31021" s="135"/>
      <c r="F31021" s="136"/>
      <c r="G31021" s="136"/>
      <c r="H31021" s="135"/>
      <c r="I31021" s="135"/>
      <c r="J31021" s="222"/>
      <c r="K31021" s="223"/>
      <c r="L31021" s="212"/>
      <c r="M31021" s="211"/>
      <c r="N31021" s="212"/>
    </row>
    <row r="31053" spans="1:14" s="224" customFormat="1">
      <c r="A31053" s="63"/>
      <c r="B31053" s="212"/>
      <c r="C31053" s="63"/>
      <c r="D31053" s="400"/>
      <c r="E31053" s="135"/>
      <c r="F31053" s="136"/>
      <c r="G31053" s="136"/>
      <c r="H31053" s="135"/>
      <c r="I31053" s="135"/>
      <c r="J31053" s="222"/>
      <c r="K31053" s="223"/>
      <c r="L31053" s="212"/>
      <c r="M31053" s="211"/>
      <c r="N31053" s="212"/>
    </row>
    <row r="31085" spans="1:14" s="224" customFormat="1">
      <c r="A31085" s="63"/>
      <c r="B31085" s="212"/>
      <c r="C31085" s="63"/>
      <c r="D31085" s="400"/>
      <c r="E31085" s="135"/>
      <c r="F31085" s="136"/>
      <c r="G31085" s="136"/>
      <c r="H31085" s="135"/>
      <c r="I31085" s="135"/>
      <c r="J31085" s="222"/>
      <c r="K31085" s="223"/>
      <c r="L31085" s="212"/>
      <c r="M31085" s="211"/>
      <c r="N31085" s="212"/>
    </row>
    <row r="31117" spans="1:14" s="224" customFormat="1">
      <c r="A31117" s="63"/>
      <c r="B31117" s="212"/>
      <c r="C31117" s="63"/>
      <c r="D31117" s="400"/>
      <c r="E31117" s="135"/>
      <c r="F31117" s="136"/>
      <c r="G31117" s="136"/>
      <c r="H31117" s="135"/>
      <c r="I31117" s="135"/>
      <c r="J31117" s="222"/>
      <c r="K31117" s="223"/>
      <c r="L31117" s="212"/>
      <c r="M31117" s="211"/>
      <c r="N31117" s="212"/>
    </row>
    <row r="31149" spans="1:14" s="224" customFormat="1">
      <c r="A31149" s="63"/>
      <c r="B31149" s="212"/>
      <c r="C31149" s="63"/>
      <c r="D31149" s="400"/>
      <c r="E31149" s="135"/>
      <c r="F31149" s="136"/>
      <c r="G31149" s="136"/>
      <c r="H31149" s="135"/>
      <c r="I31149" s="135"/>
      <c r="J31149" s="222"/>
      <c r="K31149" s="223"/>
      <c r="L31149" s="212"/>
      <c r="M31149" s="211"/>
      <c r="N31149" s="212"/>
    </row>
    <row r="31181" spans="1:14" s="224" customFormat="1">
      <c r="A31181" s="63"/>
      <c r="B31181" s="212"/>
      <c r="C31181" s="63"/>
      <c r="D31181" s="400"/>
      <c r="E31181" s="135"/>
      <c r="F31181" s="136"/>
      <c r="G31181" s="136"/>
      <c r="H31181" s="135"/>
      <c r="I31181" s="135"/>
      <c r="J31181" s="222"/>
      <c r="K31181" s="223"/>
      <c r="L31181" s="212"/>
      <c r="M31181" s="211"/>
      <c r="N31181" s="212"/>
    </row>
    <row r="31213" spans="1:14" s="224" customFormat="1">
      <c r="A31213" s="63"/>
      <c r="B31213" s="212"/>
      <c r="C31213" s="63"/>
      <c r="D31213" s="400"/>
      <c r="E31213" s="135"/>
      <c r="F31213" s="136"/>
      <c r="G31213" s="136"/>
      <c r="H31213" s="135"/>
      <c r="I31213" s="135"/>
      <c r="J31213" s="222"/>
      <c r="K31213" s="223"/>
      <c r="L31213" s="212"/>
      <c r="M31213" s="211"/>
      <c r="N31213" s="212"/>
    </row>
    <row r="31245" spans="1:14" s="224" customFormat="1">
      <c r="A31245" s="63"/>
      <c r="B31245" s="212"/>
      <c r="C31245" s="63"/>
      <c r="D31245" s="400"/>
      <c r="E31245" s="135"/>
      <c r="F31245" s="136"/>
      <c r="G31245" s="136"/>
      <c r="H31245" s="135"/>
      <c r="I31245" s="135"/>
      <c r="J31245" s="222"/>
      <c r="K31245" s="223"/>
      <c r="L31245" s="212"/>
      <c r="M31245" s="211"/>
      <c r="N31245" s="212"/>
    </row>
    <row r="31277" spans="1:14" s="224" customFormat="1">
      <c r="A31277" s="63"/>
      <c r="B31277" s="212"/>
      <c r="C31277" s="63"/>
      <c r="D31277" s="400"/>
      <c r="E31277" s="135"/>
      <c r="F31277" s="136"/>
      <c r="G31277" s="136"/>
      <c r="H31277" s="135"/>
      <c r="I31277" s="135"/>
      <c r="J31277" s="222"/>
      <c r="K31277" s="223"/>
      <c r="L31277" s="212"/>
      <c r="M31277" s="211"/>
      <c r="N31277" s="212"/>
    </row>
    <row r="31309" spans="1:14" s="224" customFormat="1">
      <c r="A31309" s="63"/>
      <c r="B31309" s="212"/>
      <c r="C31309" s="63"/>
      <c r="D31309" s="400"/>
      <c r="E31309" s="135"/>
      <c r="F31309" s="136"/>
      <c r="G31309" s="136"/>
      <c r="H31309" s="135"/>
      <c r="I31309" s="135"/>
      <c r="J31309" s="222"/>
      <c r="K31309" s="223"/>
      <c r="L31309" s="212"/>
      <c r="M31309" s="211"/>
      <c r="N31309" s="212"/>
    </row>
    <row r="31341" spans="1:14" s="224" customFormat="1">
      <c r="A31341" s="63"/>
      <c r="B31341" s="212"/>
      <c r="C31341" s="63"/>
      <c r="D31341" s="400"/>
      <c r="E31341" s="135"/>
      <c r="F31341" s="136"/>
      <c r="G31341" s="136"/>
      <c r="H31341" s="135"/>
      <c r="I31341" s="135"/>
      <c r="J31341" s="222"/>
      <c r="K31341" s="223"/>
      <c r="L31341" s="212"/>
      <c r="M31341" s="211"/>
      <c r="N31341" s="212"/>
    </row>
    <row r="31373" spans="1:14" s="224" customFormat="1">
      <c r="A31373" s="63"/>
      <c r="B31373" s="212"/>
      <c r="C31373" s="63"/>
      <c r="D31373" s="400"/>
      <c r="E31373" s="135"/>
      <c r="F31373" s="136"/>
      <c r="G31373" s="136"/>
      <c r="H31373" s="135"/>
      <c r="I31373" s="135"/>
      <c r="J31373" s="222"/>
      <c r="K31373" s="223"/>
      <c r="L31373" s="212"/>
      <c r="M31373" s="211"/>
      <c r="N31373" s="212"/>
    </row>
    <row r="31405" spans="1:14" s="224" customFormat="1">
      <c r="A31405" s="63"/>
      <c r="B31405" s="212"/>
      <c r="C31405" s="63"/>
      <c r="D31405" s="400"/>
      <c r="E31405" s="135"/>
      <c r="F31405" s="136"/>
      <c r="G31405" s="136"/>
      <c r="H31405" s="135"/>
      <c r="I31405" s="135"/>
      <c r="J31405" s="222"/>
      <c r="K31405" s="223"/>
      <c r="L31405" s="212"/>
      <c r="M31405" s="211"/>
      <c r="N31405" s="212"/>
    </row>
    <row r="31437" spans="1:14" s="224" customFormat="1">
      <c r="A31437" s="63"/>
      <c r="B31437" s="212"/>
      <c r="C31437" s="63"/>
      <c r="D31437" s="400"/>
      <c r="E31437" s="135"/>
      <c r="F31437" s="136"/>
      <c r="G31437" s="136"/>
      <c r="H31437" s="135"/>
      <c r="I31437" s="135"/>
      <c r="J31437" s="222"/>
      <c r="K31437" s="223"/>
      <c r="L31437" s="212"/>
      <c r="M31437" s="211"/>
      <c r="N31437" s="212"/>
    </row>
    <row r="31469" spans="1:14" s="224" customFormat="1">
      <c r="A31469" s="63"/>
      <c r="B31469" s="212"/>
      <c r="C31469" s="63"/>
      <c r="D31469" s="400"/>
      <c r="E31469" s="135"/>
      <c r="F31469" s="136"/>
      <c r="G31469" s="136"/>
      <c r="H31469" s="135"/>
      <c r="I31469" s="135"/>
      <c r="J31469" s="222"/>
      <c r="K31469" s="223"/>
      <c r="L31469" s="212"/>
      <c r="M31469" s="211"/>
      <c r="N31469" s="212"/>
    </row>
    <row r="31501" spans="1:14" s="224" customFormat="1">
      <c r="A31501" s="63"/>
      <c r="B31501" s="212"/>
      <c r="C31501" s="63"/>
      <c r="D31501" s="400"/>
      <c r="E31501" s="135"/>
      <c r="F31501" s="136"/>
      <c r="G31501" s="136"/>
      <c r="H31501" s="135"/>
      <c r="I31501" s="135"/>
      <c r="J31501" s="222"/>
      <c r="K31501" s="223"/>
      <c r="L31501" s="212"/>
      <c r="M31501" s="211"/>
      <c r="N31501" s="212"/>
    </row>
    <row r="31533" spans="1:14" s="224" customFormat="1">
      <c r="A31533" s="63"/>
      <c r="B31533" s="212"/>
      <c r="C31533" s="63"/>
      <c r="D31533" s="400"/>
      <c r="E31533" s="135"/>
      <c r="F31533" s="136"/>
      <c r="G31533" s="136"/>
      <c r="H31533" s="135"/>
      <c r="I31533" s="135"/>
      <c r="J31533" s="222"/>
      <c r="K31533" s="223"/>
      <c r="L31533" s="212"/>
      <c r="M31533" s="211"/>
      <c r="N31533" s="212"/>
    </row>
    <row r="31565" spans="1:14" s="224" customFormat="1">
      <c r="A31565" s="63"/>
      <c r="B31565" s="212"/>
      <c r="C31565" s="63"/>
      <c r="D31565" s="400"/>
      <c r="E31565" s="135"/>
      <c r="F31565" s="136"/>
      <c r="G31565" s="136"/>
      <c r="H31565" s="135"/>
      <c r="I31565" s="135"/>
      <c r="J31565" s="222"/>
      <c r="K31565" s="223"/>
      <c r="L31565" s="212"/>
      <c r="M31565" s="211"/>
      <c r="N31565" s="212"/>
    </row>
    <row r="31597" spans="1:14" s="224" customFormat="1">
      <c r="A31597" s="63"/>
      <c r="B31597" s="212"/>
      <c r="C31597" s="63"/>
      <c r="D31597" s="400"/>
      <c r="E31597" s="135"/>
      <c r="F31597" s="136"/>
      <c r="G31597" s="136"/>
      <c r="H31597" s="135"/>
      <c r="I31597" s="135"/>
      <c r="J31597" s="222"/>
      <c r="K31597" s="223"/>
      <c r="L31597" s="212"/>
      <c r="M31597" s="211"/>
      <c r="N31597" s="212"/>
    </row>
    <row r="31629" spans="1:14" s="224" customFormat="1">
      <c r="A31629" s="63"/>
      <c r="B31629" s="212"/>
      <c r="C31629" s="63"/>
      <c r="D31629" s="400"/>
      <c r="E31629" s="135"/>
      <c r="F31629" s="136"/>
      <c r="G31629" s="136"/>
      <c r="H31629" s="135"/>
      <c r="I31629" s="135"/>
      <c r="J31629" s="222"/>
      <c r="K31629" s="223"/>
      <c r="L31629" s="212"/>
      <c r="M31629" s="211"/>
      <c r="N31629" s="212"/>
    </row>
    <row r="31661" spans="1:14" s="224" customFormat="1">
      <c r="A31661" s="63"/>
      <c r="B31661" s="212"/>
      <c r="C31661" s="63"/>
      <c r="D31661" s="400"/>
      <c r="E31661" s="135"/>
      <c r="F31661" s="136"/>
      <c r="G31661" s="136"/>
      <c r="H31661" s="135"/>
      <c r="I31661" s="135"/>
      <c r="J31661" s="222"/>
      <c r="K31661" s="223"/>
      <c r="L31661" s="212"/>
      <c r="M31661" s="211"/>
      <c r="N31661" s="212"/>
    </row>
    <row r="31693" spans="1:14" s="224" customFormat="1">
      <c r="A31693" s="63"/>
      <c r="B31693" s="212"/>
      <c r="C31693" s="63"/>
      <c r="D31693" s="400"/>
      <c r="E31693" s="135"/>
      <c r="F31693" s="136"/>
      <c r="G31693" s="136"/>
      <c r="H31693" s="135"/>
      <c r="I31693" s="135"/>
      <c r="J31693" s="222"/>
      <c r="K31693" s="223"/>
      <c r="L31693" s="212"/>
      <c r="M31693" s="211"/>
      <c r="N31693" s="212"/>
    </row>
    <row r="31725" spans="1:14" s="224" customFormat="1">
      <c r="A31725" s="63"/>
      <c r="B31725" s="212"/>
      <c r="C31725" s="63"/>
      <c r="D31725" s="400"/>
      <c r="E31725" s="135"/>
      <c r="F31725" s="136"/>
      <c r="G31725" s="136"/>
      <c r="H31725" s="135"/>
      <c r="I31725" s="135"/>
      <c r="J31725" s="222"/>
      <c r="K31725" s="223"/>
      <c r="L31725" s="212"/>
      <c r="M31725" s="211"/>
      <c r="N31725" s="212"/>
    </row>
    <row r="31757" spans="1:14" s="224" customFormat="1">
      <c r="A31757" s="63"/>
      <c r="B31757" s="212"/>
      <c r="C31757" s="63"/>
      <c r="D31757" s="400"/>
      <c r="E31757" s="135"/>
      <c r="F31757" s="136"/>
      <c r="G31757" s="136"/>
      <c r="H31757" s="135"/>
      <c r="I31757" s="135"/>
      <c r="J31757" s="222"/>
      <c r="K31757" s="223"/>
      <c r="L31757" s="212"/>
      <c r="M31757" s="211"/>
      <c r="N31757" s="212"/>
    </row>
    <row r="31789" spans="1:14" s="224" customFormat="1">
      <c r="A31789" s="63"/>
      <c r="B31789" s="212"/>
      <c r="C31789" s="63"/>
      <c r="D31789" s="400"/>
      <c r="E31789" s="135"/>
      <c r="F31789" s="136"/>
      <c r="G31789" s="136"/>
      <c r="H31789" s="135"/>
      <c r="I31789" s="135"/>
      <c r="J31789" s="222"/>
      <c r="K31789" s="223"/>
      <c r="L31789" s="212"/>
      <c r="M31789" s="211"/>
      <c r="N31789" s="212"/>
    </row>
    <row r="31821" spans="1:14" s="224" customFormat="1">
      <c r="A31821" s="63"/>
      <c r="B31821" s="212"/>
      <c r="C31821" s="63"/>
      <c r="D31821" s="400"/>
      <c r="E31821" s="135"/>
      <c r="F31821" s="136"/>
      <c r="G31821" s="136"/>
      <c r="H31821" s="135"/>
      <c r="I31821" s="135"/>
      <c r="J31821" s="222"/>
      <c r="K31821" s="223"/>
      <c r="L31821" s="212"/>
      <c r="M31821" s="211"/>
      <c r="N31821" s="212"/>
    </row>
    <row r="31853" spans="1:14" s="224" customFormat="1">
      <c r="A31853" s="63"/>
      <c r="B31853" s="212"/>
      <c r="C31853" s="63"/>
      <c r="D31853" s="400"/>
      <c r="E31853" s="135"/>
      <c r="F31853" s="136"/>
      <c r="G31853" s="136"/>
      <c r="H31853" s="135"/>
      <c r="I31853" s="135"/>
      <c r="J31853" s="222"/>
      <c r="K31853" s="223"/>
      <c r="L31853" s="212"/>
      <c r="M31853" s="211"/>
      <c r="N31853" s="212"/>
    </row>
    <row r="31885" spans="1:14" s="224" customFormat="1">
      <c r="A31885" s="63"/>
      <c r="B31885" s="212"/>
      <c r="C31885" s="63"/>
      <c r="D31885" s="400"/>
      <c r="E31885" s="135"/>
      <c r="F31885" s="136"/>
      <c r="G31885" s="136"/>
      <c r="H31885" s="135"/>
      <c r="I31885" s="135"/>
      <c r="J31885" s="222"/>
      <c r="K31885" s="223"/>
      <c r="L31885" s="212"/>
      <c r="M31885" s="211"/>
      <c r="N31885" s="212"/>
    </row>
    <row r="31917" spans="1:14" s="224" customFormat="1">
      <c r="A31917" s="63"/>
      <c r="B31917" s="212"/>
      <c r="C31917" s="63"/>
      <c r="D31917" s="400"/>
      <c r="E31917" s="135"/>
      <c r="F31917" s="136"/>
      <c r="G31917" s="136"/>
      <c r="H31917" s="135"/>
      <c r="I31917" s="135"/>
      <c r="J31917" s="222"/>
      <c r="K31917" s="223"/>
      <c r="L31917" s="212"/>
      <c r="M31917" s="211"/>
      <c r="N31917" s="212"/>
    </row>
    <row r="31949" spans="1:14" s="224" customFormat="1">
      <c r="A31949" s="63"/>
      <c r="B31949" s="212"/>
      <c r="C31949" s="63"/>
      <c r="D31949" s="400"/>
      <c r="E31949" s="135"/>
      <c r="F31949" s="136"/>
      <c r="G31949" s="136"/>
      <c r="H31949" s="135"/>
      <c r="I31949" s="135"/>
      <c r="J31949" s="222"/>
      <c r="K31949" s="223"/>
      <c r="L31949" s="212"/>
      <c r="M31949" s="211"/>
      <c r="N31949" s="212"/>
    </row>
    <row r="31981" spans="1:14" s="224" customFormat="1">
      <c r="A31981" s="63"/>
      <c r="B31981" s="212"/>
      <c r="C31981" s="63"/>
      <c r="D31981" s="400"/>
      <c r="E31981" s="135"/>
      <c r="F31981" s="136"/>
      <c r="G31981" s="136"/>
      <c r="H31981" s="135"/>
      <c r="I31981" s="135"/>
      <c r="J31981" s="222"/>
      <c r="K31981" s="223"/>
      <c r="L31981" s="212"/>
      <c r="M31981" s="211"/>
      <c r="N31981" s="212"/>
    </row>
    <row r="32013" spans="1:14" s="224" customFormat="1">
      <c r="A32013" s="63"/>
      <c r="B32013" s="212"/>
      <c r="C32013" s="63"/>
      <c r="D32013" s="400"/>
      <c r="E32013" s="135"/>
      <c r="F32013" s="136"/>
      <c r="G32013" s="136"/>
      <c r="H32013" s="135"/>
      <c r="I32013" s="135"/>
      <c r="J32013" s="222"/>
      <c r="K32013" s="223"/>
      <c r="L32013" s="212"/>
      <c r="M32013" s="211"/>
      <c r="N32013" s="212"/>
    </row>
    <row r="32045" spans="1:14" s="224" customFormat="1">
      <c r="A32045" s="63"/>
      <c r="B32045" s="212"/>
      <c r="C32045" s="63"/>
      <c r="D32045" s="400"/>
      <c r="E32045" s="135"/>
      <c r="F32045" s="136"/>
      <c r="G32045" s="136"/>
      <c r="H32045" s="135"/>
      <c r="I32045" s="135"/>
      <c r="J32045" s="222"/>
      <c r="K32045" s="223"/>
      <c r="L32045" s="212"/>
      <c r="M32045" s="211"/>
      <c r="N32045" s="212"/>
    </row>
    <row r="32077" spans="1:14" s="224" customFormat="1">
      <c r="A32077" s="63"/>
      <c r="B32077" s="212"/>
      <c r="C32077" s="63"/>
      <c r="D32077" s="400"/>
      <c r="E32077" s="135"/>
      <c r="F32077" s="136"/>
      <c r="G32077" s="136"/>
      <c r="H32077" s="135"/>
      <c r="I32077" s="135"/>
      <c r="J32077" s="222"/>
      <c r="K32077" s="223"/>
      <c r="L32077" s="212"/>
      <c r="M32077" s="211"/>
      <c r="N32077" s="212"/>
    </row>
    <row r="32109" spans="1:14" s="224" customFormat="1">
      <c r="A32109" s="63"/>
      <c r="B32109" s="212"/>
      <c r="C32109" s="63"/>
      <c r="D32109" s="400"/>
      <c r="E32109" s="135"/>
      <c r="F32109" s="136"/>
      <c r="G32109" s="136"/>
      <c r="H32109" s="135"/>
      <c r="I32109" s="135"/>
      <c r="J32109" s="222"/>
      <c r="K32109" s="223"/>
      <c r="L32109" s="212"/>
      <c r="M32109" s="211"/>
      <c r="N32109" s="212"/>
    </row>
    <row r="32141" spans="1:14" s="224" customFormat="1">
      <c r="A32141" s="63"/>
      <c r="B32141" s="212"/>
      <c r="C32141" s="63"/>
      <c r="D32141" s="400"/>
      <c r="E32141" s="135"/>
      <c r="F32141" s="136"/>
      <c r="G32141" s="136"/>
      <c r="H32141" s="135"/>
      <c r="I32141" s="135"/>
      <c r="J32141" s="222"/>
      <c r="K32141" s="223"/>
      <c r="L32141" s="212"/>
      <c r="M32141" s="211"/>
      <c r="N32141" s="212"/>
    </row>
    <row r="32173" spans="1:14" s="224" customFormat="1">
      <c r="A32173" s="63"/>
      <c r="B32173" s="212"/>
      <c r="C32173" s="63"/>
      <c r="D32173" s="400"/>
      <c r="E32173" s="135"/>
      <c r="F32173" s="136"/>
      <c r="G32173" s="136"/>
      <c r="H32173" s="135"/>
      <c r="I32173" s="135"/>
      <c r="J32173" s="222"/>
      <c r="K32173" s="223"/>
      <c r="L32173" s="212"/>
      <c r="M32173" s="211"/>
      <c r="N32173" s="212"/>
    </row>
    <row r="32205" spans="1:14" s="224" customFormat="1">
      <c r="A32205" s="63"/>
      <c r="B32205" s="212"/>
      <c r="C32205" s="63"/>
      <c r="D32205" s="400"/>
      <c r="E32205" s="135"/>
      <c r="F32205" s="136"/>
      <c r="G32205" s="136"/>
      <c r="H32205" s="135"/>
      <c r="I32205" s="135"/>
      <c r="J32205" s="222"/>
      <c r="K32205" s="223"/>
      <c r="L32205" s="212"/>
      <c r="M32205" s="211"/>
      <c r="N32205" s="212"/>
    </row>
    <row r="32237" spans="1:14" s="224" customFormat="1">
      <c r="A32237" s="63"/>
      <c r="B32237" s="212"/>
      <c r="C32237" s="63"/>
      <c r="D32237" s="400"/>
      <c r="E32237" s="135"/>
      <c r="F32237" s="136"/>
      <c r="G32237" s="136"/>
      <c r="H32237" s="135"/>
      <c r="I32237" s="135"/>
      <c r="J32237" s="222"/>
      <c r="K32237" s="223"/>
      <c r="L32237" s="212"/>
      <c r="M32237" s="211"/>
      <c r="N32237" s="212"/>
    </row>
    <row r="32269" spans="1:14" s="224" customFormat="1">
      <c r="A32269" s="63"/>
      <c r="B32269" s="212"/>
      <c r="C32269" s="63"/>
      <c r="D32269" s="400"/>
      <c r="E32269" s="135"/>
      <c r="F32269" s="136"/>
      <c r="G32269" s="136"/>
      <c r="H32269" s="135"/>
      <c r="I32269" s="135"/>
      <c r="J32269" s="222"/>
      <c r="K32269" s="223"/>
      <c r="L32269" s="212"/>
      <c r="M32269" s="211"/>
      <c r="N32269" s="212"/>
    </row>
    <row r="32301" spans="1:14" s="224" customFormat="1">
      <c r="A32301" s="63"/>
      <c r="B32301" s="212"/>
      <c r="C32301" s="63"/>
      <c r="D32301" s="400"/>
      <c r="E32301" s="135"/>
      <c r="F32301" s="136"/>
      <c r="G32301" s="136"/>
      <c r="H32301" s="135"/>
      <c r="I32301" s="135"/>
      <c r="J32301" s="222"/>
      <c r="K32301" s="223"/>
      <c r="L32301" s="212"/>
      <c r="M32301" s="211"/>
      <c r="N32301" s="212"/>
    </row>
    <row r="32333" spans="1:14" s="224" customFormat="1">
      <c r="A32333" s="63"/>
      <c r="B32333" s="212"/>
      <c r="C32333" s="63"/>
      <c r="D32333" s="400"/>
      <c r="E32333" s="135"/>
      <c r="F32333" s="136"/>
      <c r="G32333" s="136"/>
      <c r="H32333" s="135"/>
      <c r="I32333" s="135"/>
      <c r="J32333" s="222"/>
      <c r="K32333" s="223"/>
      <c r="L32333" s="212"/>
      <c r="M32333" s="211"/>
      <c r="N32333" s="212"/>
    </row>
    <row r="32365" spans="1:14" s="224" customFormat="1">
      <c r="A32365" s="63"/>
      <c r="B32365" s="212"/>
      <c r="C32365" s="63"/>
      <c r="D32365" s="400"/>
      <c r="E32365" s="135"/>
      <c r="F32365" s="136"/>
      <c r="G32365" s="136"/>
      <c r="H32365" s="135"/>
      <c r="I32365" s="135"/>
      <c r="J32365" s="222"/>
      <c r="K32365" s="223"/>
      <c r="L32365" s="212"/>
      <c r="M32365" s="211"/>
      <c r="N32365" s="212"/>
    </row>
    <row r="32397" spans="1:14" s="224" customFormat="1">
      <c r="A32397" s="63"/>
      <c r="B32397" s="212"/>
      <c r="C32397" s="63"/>
      <c r="D32397" s="400"/>
      <c r="E32397" s="135"/>
      <c r="F32397" s="136"/>
      <c r="G32397" s="136"/>
      <c r="H32397" s="135"/>
      <c r="I32397" s="135"/>
      <c r="J32397" s="222"/>
      <c r="K32397" s="223"/>
      <c r="L32397" s="212"/>
      <c r="M32397" s="211"/>
      <c r="N32397" s="212"/>
    </row>
    <row r="32429" spans="1:14" s="224" customFormat="1">
      <c r="A32429" s="63"/>
      <c r="B32429" s="212"/>
      <c r="C32429" s="63"/>
      <c r="D32429" s="400"/>
      <c r="E32429" s="135"/>
      <c r="F32429" s="136"/>
      <c r="G32429" s="136"/>
      <c r="H32429" s="135"/>
      <c r="I32429" s="135"/>
      <c r="J32429" s="222"/>
      <c r="K32429" s="223"/>
      <c r="L32429" s="212"/>
      <c r="M32429" s="211"/>
      <c r="N32429" s="212"/>
    </row>
    <row r="32461" spans="1:14" s="224" customFormat="1">
      <c r="A32461" s="63"/>
      <c r="B32461" s="212"/>
      <c r="C32461" s="63"/>
      <c r="D32461" s="400"/>
      <c r="E32461" s="135"/>
      <c r="F32461" s="136"/>
      <c r="G32461" s="136"/>
      <c r="H32461" s="135"/>
      <c r="I32461" s="135"/>
      <c r="J32461" s="222"/>
      <c r="K32461" s="223"/>
      <c r="L32461" s="212"/>
      <c r="M32461" s="211"/>
      <c r="N32461" s="212"/>
    </row>
    <row r="32493" spans="1:14" s="224" customFormat="1">
      <c r="A32493" s="63"/>
      <c r="B32493" s="212"/>
      <c r="C32493" s="63"/>
      <c r="D32493" s="400"/>
      <c r="E32493" s="135"/>
      <c r="F32493" s="136"/>
      <c r="G32493" s="136"/>
      <c r="H32493" s="135"/>
      <c r="I32493" s="135"/>
      <c r="J32493" s="222"/>
      <c r="K32493" s="223"/>
      <c r="L32493" s="212"/>
      <c r="M32493" s="211"/>
      <c r="N32493" s="212"/>
    </row>
    <row r="32525" spans="1:14" s="224" customFormat="1">
      <c r="A32525" s="63"/>
      <c r="B32525" s="212"/>
      <c r="C32525" s="63"/>
      <c r="D32525" s="400"/>
      <c r="E32525" s="135"/>
      <c r="F32525" s="136"/>
      <c r="G32525" s="136"/>
      <c r="H32525" s="135"/>
      <c r="I32525" s="135"/>
      <c r="J32525" s="222"/>
      <c r="K32525" s="223"/>
      <c r="L32525" s="212"/>
      <c r="M32525" s="211"/>
      <c r="N32525" s="212"/>
    </row>
    <row r="32557" spans="1:14" s="224" customFormat="1">
      <c r="A32557" s="63"/>
      <c r="B32557" s="212"/>
      <c r="C32557" s="63"/>
      <c r="D32557" s="400"/>
      <c r="E32557" s="135"/>
      <c r="F32557" s="136"/>
      <c r="G32557" s="136"/>
      <c r="H32557" s="135"/>
      <c r="I32557" s="135"/>
      <c r="J32557" s="222"/>
      <c r="K32557" s="223"/>
      <c r="L32557" s="212"/>
      <c r="M32557" s="211"/>
      <c r="N32557" s="212"/>
    </row>
    <row r="32589" spans="1:14" s="224" customFormat="1">
      <c r="A32589" s="63"/>
      <c r="B32589" s="212"/>
      <c r="C32589" s="63"/>
      <c r="D32589" s="400"/>
      <c r="E32589" s="135"/>
      <c r="F32589" s="136"/>
      <c r="G32589" s="136"/>
      <c r="H32589" s="135"/>
      <c r="I32589" s="135"/>
      <c r="J32589" s="222"/>
      <c r="K32589" s="223"/>
      <c r="L32589" s="212"/>
      <c r="M32589" s="211"/>
      <c r="N32589" s="212"/>
    </row>
    <row r="32621" spans="1:14" s="224" customFormat="1">
      <c r="A32621" s="63"/>
      <c r="B32621" s="212"/>
      <c r="C32621" s="63"/>
      <c r="D32621" s="400"/>
      <c r="E32621" s="135"/>
      <c r="F32621" s="136"/>
      <c r="G32621" s="136"/>
      <c r="H32621" s="135"/>
      <c r="I32621" s="135"/>
      <c r="J32621" s="222"/>
      <c r="K32621" s="223"/>
      <c r="L32621" s="212"/>
      <c r="M32621" s="211"/>
      <c r="N32621" s="212"/>
    </row>
    <row r="32653" spans="1:14" s="224" customFormat="1">
      <c r="A32653" s="63"/>
      <c r="B32653" s="212"/>
      <c r="C32653" s="63"/>
      <c r="D32653" s="400"/>
      <c r="E32653" s="135"/>
      <c r="F32653" s="136"/>
      <c r="G32653" s="136"/>
      <c r="H32653" s="135"/>
      <c r="I32653" s="135"/>
      <c r="J32653" s="222"/>
      <c r="K32653" s="223"/>
      <c r="L32653" s="212"/>
      <c r="M32653" s="211"/>
      <c r="N32653" s="212"/>
    </row>
    <row r="32685" spans="1:14" s="224" customFormat="1">
      <c r="A32685" s="63"/>
      <c r="B32685" s="212"/>
      <c r="C32685" s="63"/>
      <c r="D32685" s="400"/>
      <c r="E32685" s="135"/>
      <c r="F32685" s="136"/>
      <c r="G32685" s="136"/>
      <c r="H32685" s="135"/>
      <c r="I32685" s="135"/>
      <c r="J32685" s="222"/>
      <c r="K32685" s="223"/>
      <c r="L32685" s="212"/>
      <c r="M32685" s="211"/>
      <c r="N32685" s="212"/>
    </row>
    <row r="32717" spans="1:14" s="224" customFormat="1">
      <c r="A32717" s="63"/>
      <c r="B32717" s="212"/>
      <c r="C32717" s="63"/>
      <c r="D32717" s="400"/>
      <c r="E32717" s="135"/>
      <c r="F32717" s="136"/>
      <c r="G32717" s="136"/>
      <c r="H32717" s="135"/>
      <c r="I32717" s="135"/>
      <c r="J32717" s="222"/>
      <c r="K32717" s="223"/>
      <c r="L32717" s="212"/>
      <c r="M32717" s="211"/>
      <c r="N32717" s="212"/>
    </row>
    <row r="32749" spans="1:14" s="224" customFormat="1">
      <c r="A32749" s="63"/>
      <c r="B32749" s="212"/>
      <c r="C32749" s="63"/>
      <c r="D32749" s="400"/>
      <c r="E32749" s="135"/>
      <c r="F32749" s="136"/>
      <c r="G32749" s="136"/>
      <c r="H32749" s="135"/>
      <c r="I32749" s="135"/>
      <c r="J32749" s="222"/>
      <c r="K32749" s="223"/>
      <c r="L32749" s="212"/>
      <c r="M32749" s="211"/>
      <c r="N32749" s="212"/>
    </row>
    <row r="32781" spans="1:14" s="224" customFormat="1">
      <c r="A32781" s="63"/>
      <c r="B32781" s="212"/>
      <c r="C32781" s="63"/>
      <c r="D32781" s="400"/>
      <c r="E32781" s="135"/>
      <c r="F32781" s="136"/>
      <c r="G32781" s="136"/>
      <c r="H32781" s="135"/>
      <c r="I32781" s="135"/>
      <c r="J32781" s="222"/>
      <c r="K32781" s="223"/>
      <c r="L32781" s="212"/>
      <c r="M32781" s="211"/>
      <c r="N32781" s="212"/>
    </row>
    <row r="32813" spans="1:14" s="224" customFormat="1">
      <c r="A32813" s="63"/>
      <c r="B32813" s="212"/>
      <c r="C32813" s="63"/>
      <c r="D32813" s="400"/>
      <c r="E32813" s="135"/>
      <c r="F32813" s="136"/>
      <c r="G32813" s="136"/>
      <c r="H32813" s="135"/>
      <c r="I32813" s="135"/>
      <c r="J32813" s="222"/>
      <c r="K32813" s="223"/>
      <c r="L32813" s="212"/>
      <c r="M32813" s="211"/>
      <c r="N32813" s="212"/>
    </row>
    <row r="32845" spans="1:14" s="224" customFormat="1">
      <c r="A32845" s="63"/>
      <c r="B32845" s="212"/>
      <c r="C32845" s="63"/>
      <c r="D32845" s="400"/>
      <c r="E32845" s="135"/>
      <c r="F32845" s="136"/>
      <c r="G32845" s="136"/>
      <c r="H32845" s="135"/>
      <c r="I32845" s="135"/>
      <c r="J32845" s="222"/>
      <c r="K32845" s="223"/>
      <c r="L32845" s="212"/>
      <c r="M32845" s="211"/>
      <c r="N32845" s="212"/>
    </row>
    <row r="32877" spans="1:14" s="224" customFormat="1">
      <c r="A32877" s="63"/>
      <c r="B32877" s="212"/>
      <c r="C32877" s="63"/>
      <c r="D32877" s="400"/>
      <c r="E32877" s="135"/>
      <c r="F32877" s="136"/>
      <c r="G32877" s="136"/>
      <c r="H32877" s="135"/>
      <c r="I32877" s="135"/>
      <c r="J32877" s="222"/>
      <c r="K32877" s="223"/>
      <c r="L32877" s="212"/>
      <c r="M32877" s="211"/>
      <c r="N32877" s="212"/>
    </row>
    <row r="32909" spans="1:14" s="224" customFormat="1">
      <c r="A32909" s="63"/>
      <c r="B32909" s="212"/>
      <c r="C32909" s="63"/>
      <c r="D32909" s="400"/>
      <c r="E32909" s="135"/>
      <c r="F32909" s="136"/>
      <c r="G32909" s="136"/>
      <c r="H32909" s="135"/>
      <c r="I32909" s="135"/>
      <c r="J32909" s="222"/>
      <c r="K32909" s="223"/>
      <c r="L32909" s="212"/>
      <c r="M32909" s="211"/>
      <c r="N32909" s="212"/>
    </row>
    <row r="32941" spans="1:14" s="224" customFormat="1">
      <c r="A32941" s="63"/>
      <c r="B32941" s="212"/>
      <c r="C32941" s="63"/>
      <c r="D32941" s="400"/>
      <c r="E32941" s="135"/>
      <c r="F32941" s="136"/>
      <c r="G32941" s="136"/>
      <c r="H32941" s="135"/>
      <c r="I32941" s="135"/>
      <c r="J32941" s="222"/>
      <c r="K32941" s="223"/>
      <c r="L32941" s="212"/>
      <c r="M32941" s="211"/>
      <c r="N32941" s="212"/>
    </row>
    <row r="32973" spans="1:14" s="224" customFormat="1">
      <c r="A32973" s="63"/>
      <c r="B32973" s="212"/>
      <c r="C32973" s="63"/>
      <c r="D32973" s="400"/>
      <c r="E32973" s="135"/>
      <c r="F32973" s="136"/>
      <c r="G32973" s="136"/>
      <c r="H32973" s="135"/>
      <c r="I32973" s="135"/>
      <c r="J32973" s="222"/>
      <c r="K32973" s="223"/>
      <c r="L32973" s="212"/>
      <c r="M32973" s="211"/>
      <c r="N32973" s="212"/>
    </row>
    <row r="33005" spans="1:14" s="224" customFormat="1">
      <c r="A33005" s="63"/>
      <c r="B33005" s="212"/>
      <c r="C33005" s="63"/>
      <c r="D33005" s="400"/>
      <c r="E33005" s="135"/>
      <c r="F33005" s="136"/>
      <c r="G33005" s="136"/>
      <c r="H33005" s="135"/>
      <c r="I33005" s="135"/>
      <c r="J33005" s="222"/>
      <c r="K33005" s="223"/>
      <c r="L33005" s="212"/>
      <c r="M33005" s="211"/>
      <c r="N33005" s="212"/>
    </row>
    <row r="33037" spans="1:14" s="224" customFormat="1">
      <c r="A33037" s="63"/>
      <c r="B33037" s="212"/>
      <c r="C33037" s="63"/>
      <c r="D33037" s="400"/>
      <c r="E33037" s="135"/>
      <c r="F33037" s="136"/>
      <c r="G33037" s="136"/>
      <c r="H33037" s="135"/>
      <c r="I33037" s="135"/>
      <c r="J33037" s="222"/>
      <c r="K33037" s="223"/>
      <c r="L33037" s="212"/>
      <c r="M33037" s="211"/>
      <c r="N33037" s="212"/>
    </row>
    <row r="33069" spans="1:14" s="224" customFormat="1">
      <c r="A33069" s="63"/>
      <c r="B33069" s="212"/>
      <c r="C33069" s="63"/>
      <c r="D33069" s="400"/>
      <c r="E33069" s="135"/>
      <c r="F33069" s="136"/>
      <c r="G33069" s="136"/>
      <c r="H33069" s="135"/>
      <c r="I33069" s="135"/>
      <c r="J33069" s="222"/>
      <c r="K33069" s="223"/>
      <c r="L33069" s="212"/>
      <c r="M33069" s="211"/>
      <c r="N33069" s="212"/>
    </row>
    <row r="33101" spans="1:14" s="224" customFormat="1">
      <c r="A33101" s="63"/>
      <c r="B33101" s="212"/>
      <c r="C33101" s="63"/>
      <c r="D33101" s="400"/>
      <c r="E33101" s="135"/>
      <c r="F33101" s="136"/>
      <c r="G33101" s="136"/>
      <c r="H33101" s="135"/>
      <c r="I33101" s="135"/>
      <c r="J33101" s="222"/>
      <c r="K33101" s="223"/>
      <c r="L33101" s="212"/>
      <c r="M33101" s="211"/>
      <c r="N33101" s="212"/>
    </row>
    <row r="33133" spans="1:14" s="224" customFormat="1">
      <c r="A33133" s="63"/>
      <c r="B33133" s="212"/>
      <c r="C33133" s="63"/>
      <c r="D33133" s="400"/>
      <c r="E33133" s="135"/>
      <c r="F33133" s="136"/>
      <c r="G33133" s="136"/>
      <c r="H33133" s="135"/>
      <c r="I33133" s="135"/>
      <c r="J33133" s="222"/>
      <c r="K33133" s="223"/>
      <c r="L33133" s="212"/>
      <c r="M33133" s="211"/>
      <c r="N33133" s="212"/>
    </row>
    <row r="33165" spans="1:14" s="224" customFormat="1">
      <c r="A33165" s="63"/>
      <c r="B33165" s="212"/>
      <c r="C33165" s="63"/>
      <c r="D33165" s="400"/>
      <c r="E33165" s="135"/>
      <c r="F33165" s="136"/>
      <c r="G33165" s="136"/>
      <c r="H33165" s="135"/>
      <c r="I33165" s="135"/>
      <c r="J33165" s="222"/>
      <c r="K33165" s="223"/>
      <c r="L33165" s="212"/>
      <c r="M33165" s="211"/>
      <c r="N33165" s="212"/>
    </row>
    <row r="33197" spans="1:14" s="224" customFormat="1">
      <c r="A33197" s="63"/>
      <c r="B33197" s="212"/>
      <c r="C33197" s="63"/>
      <c r="D33197" s="400"/>
      <c r="E33197" s="135"/>
      <c r="F33197" s="136"/>
      <c r="G33197" s="136"/>
      <c r="H33197" s="135"/>
      <c r="I33197" s="135"/>
      <c r="J33197" s="222"/>
      <c r="K33197" s="223"/>
      <c r="L33197" s="212"/>
      <c r="M33197" s="211"/>
      <c r="N33197" s="212"/>
    </row>
    <row r="33229" spans="1:14" s="224" customFormat="1">
      <c r="A33229" s="63"/>
      <c r="B33229" s="212"/>
      <c r="C33229" s="63"/>
      <c r="D33229" s="400"/>
      <c r="E33229" s="135"/>
      <c r="F33229" s="136"/>
      <c r="G33229" s="136"/>
      <c r="H33229" s="135"/>
      <c r="I33229" s="135"/>
      <c r="J33229" s="222"/>
      <c r="K33229" s="223"/>
      <c r="L33229" s="212"/>
      <c r="M33229" s="211"/>
      <c r="N33229" s="212"/>
    </row>
    <row r="33261" spans="1:14" s="224" customFormat="1">
      <c r="A33261" s="63"/>
      <c r="B33261" s="212"/>
      <c r="C33261" s="63"/>
      <c r="D33261" s="400"/>
      <c r="E33261" s="135"/>
      <c r="F33261" s="136"/>
      <c r="G33261" s="136"/>
      <c r="H33261" s="135"/>
      <c r="I33261" s="135"/>
      <c r="J33261" s="222"/>
      <c r="K33261" s="223"/>
      <c r="L33261" s="212"/>
      <c r="M33261" s="211"/>
      <c r="N33261" s="212"/>
    </row>
    <row r="33293" spans="1:14" s="224" customFormat="1">
      <c r="A33293" s="63"/>
      <c r="B33293" s="212"/>
      <c r="C33293" s="63"/>
      <c r="D33293" s="400"/>
      <c r="E33293" s="135"/>
      <c r="F33293" s="136"/>
      <c r="G33293" s="136"/>
      <c r="H33293" s="135"/>
      <c r="I33293" s="135"/>
      <c r="J33293" s="222"/>
      <c r="K33293" s="223"/>
      <c r="L33293" s="212"/>
      <c r="M33293" s="211"/>
      <c r="N33293" s="212"/>
    </row>
    <row r="33325" spans="1:14" s="224" customFormat="1">
      <c r="A33325" s="63"/>
      <c r="B33325" s="212"/>
      <c r="C33325" s="63"/>
      <c r="D33325" s="400"/>
      <c r="E33325" s="135"/>
      <c r="F33325" s="136"/>
      <c r="G33325" s="136"/>
      <c r="H33325" s="135"/>
      <c r="I33325" s="135"/>
      <c r="J33325" s="222"/>
      <c r="K33325" s="223"/>
      <c r="L33325" s="212"/>
      <c r="M33325" s="211"/>
      <c r="N33325" s="212"/>
    </row>
    <row r="33357" spans="1:14" s="224" customFormat="1">
      <c r="A33357" s="63"/>
      <c r="B33357" s="212"/>
      <c r="C33357" s="63"/>
      <c r="D33357" s="400"/>
      <c r="E33357" s="135"/>
      <c r="F33357" s="136"/>
      <c r="G33357" s="136"/>
      <c r="H33357" s="135"/>
      <c r="I33357" s="135"/>
      <c r="J33357" s="222"/>
      <c r="K33357" s="223"/>
      <c r="L33357" s="212"/>
      <c r="M33357" s="211"/>
      <c r="N33357" s="212"/>
    </row>
    <row r="33389" spans="1:14" s="224" customFormat="1">
      <c r="A33389" s="63"/>
      <c r="B33389" s="212"/>
      <c r="C33389" s="63"/>
      <c r="D33389" s="400"/>
      <c r="E33389" s="135"/>
      <c r="F33389" s="136"/>
      <c r="G33389" s="136"/>
      <c r="H33389" s="135"/>
      <c r="I33389" s="135"/>
      <c r="J33389" s="222"/>
      <c r="K33389" s="223"/>
      <c r="L33389" s="212"/>
      <c r="M33389" s="211"/>
      <c r="N33389" s="212"/>
    </row>
    <row r="33421" spans="1:14" s="224" customFormat="1">
      <c r="A33421" s="63"/>
      <c r="B33421" s="212"/>
      <c r="C33421" s="63"/>
      <c r="D33421" s="400"/>
      <c r="E33421" s="135"/>
      <c r="F33421" s="136"/>
      <c r="G33421" s="136"/>
      <c r="H33421" s="135"/>
      <c r="I33421" s="135"/>
      <c r="J33421" s="222"/>
      <c r="K33421" s="223"/>
      <c r="L33421" s="212"/>
      <c r="M33421" s="211"/>
      <c r="N33421" s="212"/>
    </row>
    <row r="33453" spans="1:14" s="224" customFormat="1">
      <c r="A33453" s="63"/>
      <c r="B33453" s="212"/>
      <c r="C33453" s="63"/>
      <c r="D33453" s="400"/>
      <c r="E33453" s="135"/>
      <c r="F33453" s="136"/>
      <c r="G33453" s="136"/>
      <c r="H33453" s="135"/>
      <c r="I33453" s="135"/>
      <c r="J33453" s="222"/>
      <c r="K33453" s="223"/>
      <c r="L33453" s="212"/>
      <c r="M33453" s="211"/>
      <c r="N33453" s="212"/>
    </row>
    <row r="33485" spans="1:14" s="224" customFormat="1">
      <c r="A33485" s="63"/>
      <c r="B33485" s="212"/>
      <c r="C33485" s="63"/>
      <c r="D33485" s="400"/>
      <c r="E33485" s="135"/>
      <c r="F33485" s="136"/>
      <c r="G33485" s="136"/>
      <c r="H33485" s="135"/>
      <c r="I33485" s="135"/>
      <c r="J33485" s="222"/>
      <c r="K33485" s="223"/>
      <c r="L33485" s="212"/>
      <c r="M33485" s="211"/>
      <c r="N33485" s="212"/>
    </row>
    <row r="33517" spans="1:14" s="224" customFormat="1">
      <c r="A33517" s="63"/>
      <c r="B33517" s="212"/>
      <c r="C33517" s="63"/>
      <c r="D33517" s="400"/>
      <c r="E33517" s="135"/>
      <c r="F33517" s="136"/>
      <c r="G33517" s="136"/>
      <c r="H33517" s="135"/>
      <c r="I33517" s="135"/>
      <c r="J33517" s="222"/>
      <c r="K33517" s="223"/>
      <c r="L33517" s="212"/>
      <c r="M33517" s="211"/>
      <c r="N33517" s="212"/>
    </row>
    <row r="33549" spans="1:14" s="224" customFormat="1">
      <c r="A33549" s="63"/>
      <c r="B33549" s="212"/>
      <c r="C33549" s="63"/>
      <c r="D33549" s="400"/>
      <c r="E33549" s="135"/>
      <c r="F33549" s="136"/>
      <c r="G33549" s="136"/>
      <c r="H33549" s="135"/>
      <c r="I33549" s="135"/>
      <c r="J33549" s="222"/>
      <c r="K33549" s="223"/>
      <c r="L33549" s="212"/>
      <c r="M33549" s="211"/>
      <c r="N33549" s="212"/>
    </row>
    <row r="33581" spans="1:14" s="224" customFormat="1">
      <c r="A33581" s="63"/>
      <c r="B33581" s="212"/>
      <c r="C33581" s="63"/>
      <c r="D33581" s="400"/>
      <c r="E33581" s="135"/>
      <c r="F33581" s="136"/>
      <c r="G33581" s="136"/>
      <c r="H33581" s="135"/>
      <c r="I33581" s="135"/>
      <c r="J33581" s="222"/>
      <c r="K33581" s="223"/>
      <c r="L33581" s="212"/>
      <c r="M33581" s="211"/>
      <c r="N33581" s="212"/>
    </row>
    <row r="33613" spans="1:14" s="224" customFormat="1">
      <c r="A33613" s="63"/>
      <c r="B33613" s="212"/>
      <c r="C33613" s="63"/>
      <c r="D33613" s="400"/>
      <c r="E33613" s="135"/>
      <c r="F33613" s="136"/>
      <c r="G33613" s="136"/>
      <c r="H33613" s="135"/>
      <c r="I33613" s="135"/>
      <c r="J33613" s="222"/>
      <c r="K33613" s="223"/>
      <c r="L33613" s="212"/>
      <c r="M33613" s="211"/>
      <c r="N33613" s="212"/>
    </row>
    <row r="33645" spans="1:14" s="224" customFormat="1">
      <c r="A33645" s="63"/>
      <c r="B33645" s="212"/>
      <c r="C33645" s="63"/>
      <c r="D33645" s="400"/>
      <c r="E33645" s="135"/>
      <c r="F33645" s="136"/>
      <c r="G33645" s="136"/>
      <c r="H33645" s="135"/>
      <c r="I33645" s="135"/>
      <c r="J33645" s="222"/>
      <c r="K33645" s="223"/>
      <c r="L33645" s="212"/>
      <c r="M33645" s="211"/>
      <c r="N33645" s="212"/>
    </row>
    <row r="33677" spans="1:14" s="224" customFormat="1">
      <c r="A33677" s="63"/>
      <c r="B33677" s="212"/>
      <c r="C33677" s="63"/>
      <c r="D33677" s="400"/>
      <c r="E33677" s="135"/>
      <c r="F33677" s="136"/>
      <c r="G33677" s="136"/>
      <c r="H33677" s="135"/>
      <c r="I33677" s="135"/>
      <c r="J33677" s="222"/>
      <c r="K33677" s="223"/>
      <c r="L33677" s="212"/>
      <c r="M33677" s="211"/>
      <c r="N33677" s="212"/>
    </row>
    <row r="33709" spans="1:14" s="224" customFormat="1">
      <c r="A33709" s="63"/>
      <c r="B33709" s="212"/>
      <c r="C33709" s="63"/>
      <c r="D33709" s="400"/>
      <c r="E33709" s="135"/>
      <c r="F33709" s="136"/>
      <c r="G33709" s="136"/>
      <c r="H33709" s="135"/>
      <c r="I33709" s="135"/>
      <c r="J33709" s="222"/>
      <c r="K33709" s="223"/>
      <c r="L33709" s="212"/>
      <c r="M33709" s="211"/>
      <c r="N33709" s="212"/>
    </row>
    <row r="33741" spans="1:14" s="224" customFormat="1">
      <c r="A33741" s="63"/>
      <c r="B33741" s="212"/>
      <c r="C33741" s="63"/>
      <c r="D33741" s="400"/>
      <c r="E33741" s="135"/>
      <c r="F33741" s="136"/>
      <c r="G33741" s="136"/>
      <c r="H33741" s="135"/>
      <c r="I33741" s="135"/>
      <c r="J33741" s="222"/>
      <c r="K33741" s="223"/>
      <c r="L33741" s="212"/>
      <c r="M33741" s="211"/>
      <c r="N33741" s="212"/>
    </row>
    <row r="33773" spans="1:14" s="224" customFormat="1">
      <c r="A33773" s="63"/>
      <c r="B33773" s="212"/>
      <c r="C33773" s="63"/>
      <c r="D33773" s="400"/>
      <c r="E33773" s="135"/>
      <c r="F33773" s="136"/>
      <c r="G33773" s="136"/>
      <c r="H33773" s="135"/>
      <c r="I33773" s="135"/>
      <c r="J33773" s="222"/>
      <c r="K33773" s="223"/>
      <c r="L33773" s="212"/>
      <c r="M33773" s="211"/>
      <c r="N33773" s="212"/>
    </row>
    <row r="33805" spans="1:14" s="224" customFormat="1">
      <c r="A33805" s="63"/>
      <c r="B33805" s="212"/>
      <c r="C33805" s="63"/>
      <c r="D33805" s="400"/>
      <c r="E33805" s="135"/>
      <c r="F33805" s="136"/>
      <c r="G33805" s="136"/>
      <c r="H33805" s="135"/>
      <c r="I33805" s="135"/>
      <c r="J33805" s="222"/>
      <c r="K33805" s="223"/>
      <c r="L33805" s="212"/>
      <c r="M33805" s="211"/>
      <c r="N33805" s="212"/>
    </row>
    <row r="33837" spans="1:14" s="224" customFormat="1">
      <c r="A33837" s="63"/>
      <c r="B33837" s="212"/>
      <c r="C33837" s="63"/>
      <c r="D33837" s="400"/>
      <c r="E33837" s="135"/>
      <c r="F33837" s="136"/>
      <c r="G33837" s="136"/>
      <c r="H33837" s="135"/>
      <c r="I33837" s="135"/>
      <c r="J33837" s="222"/>
      <c r="K33837" s="223"/>
      <c r="L33837" s="212"/>
      <c r="M33837" s="211"/>
      <c r="N33837" s="212"/>
    </row>
    <row r="33869" spans="1:14" s="224" customFormat="1">
      <c r="A33869" s="63"/>
      <c r="B33869" s="212"/>
      <c r="C33869" s="63"/>
      <c r="D33869" s="400"/>
      <c r="E33869" s="135"/>
      <c r="F33869" s="136"/>
      <c r="G33869" s="136"/>
      <c r="H33869" s="135"/>
      <c r="I33869" s="135"/>
      <c r="J33869" s="222"/>
      <c r="K33869" s="223"/>
      <c r="L33869" s="212"/>
      <c r="M33869" s="211"/>
      <c r="N33869" s="212"/>
    </row>
    <row r="33901" spans="1:14" s="224" customFormat="1">
      <c r="A33901" s="63"/>
      <c r="B33901" s="212"/>
      <c r="C33901" s="63"/>
      <c r="D33901" s="400"/>
      <c r="E33901" s="135"/>
      <c r="F33901" s="136"/>
      <c r="G33901" s="136"/>
      <c r="H33901" s="135"/>
      <c r="I33901" s="135"/>
      <c r="J33901" s="222"/>
      <c r="K33901" s="223"/>
      <c r="L33901" s="212"/>
      <c r="M33901" s="211"/>
      <c r="N33901" s="212"/>
    </row>
    <row r="33933" spans="1:14" s="224" customFormat="1">
      <c r="A33933" s="63"/>
      <c r="B33933" s="212"/>
      <c r="C33933" s="63"/>
      <c r="D33933" s="400"/>
      <c r="E33933" s="135"/>
      <c r="F33933" s="136"/>
      <c r="G33933" s="136"/>
      <c r="H33933" s="135"/>
      <c r="I33933" s="135"/>
      <c r="J33933" s="222"/>
      <c r="K33933" s="223"/>
      <c r="L33933" s="212"/>
      <c r="M33933" s="211"/>
      <c r="N33933" s="212"/>
    </row>
    <row r="33965" spans="1:14" s="224" customFormat="1">
      <c r="A33965" s="63"/>
      <c r="B33965" s="212"/>
      <c r="C33965" s="63"/>
      <c r="D33965" s="400"/>
      <c r="E33965" s="135"/>
      <c r="F33965" s="136"/>
      <c r="G33965" s="136"/>
      <c r="H33965" s="135"/>
      <c r="I33965" s="135"/>
      <c r="J33965" s="222"/>
      <c r="K33965" s="223"/>
      <c r="L33965" s="212"/>
      <c r="M33965" s="211"/>
      <c r="N33965" s="212"/>
    </row>
    <row r="33997" spans="1:14" s="224" customFormat="1">
      <c r="A33997" s="63"/>
      <c r="B33997" s="212"/>
      <c r="C33997" s="63"/>
      <c r="D33997" s="400"/>
      <c r="E33997" s="135"/>
      <c r="F33997" s="136"/>
      <c r="G33997" s="136"/>
      <c r="H33997" s="135"/>
      <c r="I33997" s="135"/>
      <c r="J33997" s="222"/>
      <c r="K33997" s="223"/>
      <c r="L33997" s="212"/>
      <c r="M33997" s="211"/>
      <c r="N33997" s="212"/>
    </row>
    <row r="34029" spans="1:14" s="224" customFormat="1">
      <c r="A34029" s="63"/>
      <c r="B34029" s="212"/>
      <c r="C34029" s="63"/>
      <c r="D34029" s="400"/>
      <c r="E34029" s="135"/>
      <c r="F34029" s="136"/>
      <c r="G34029" s="136"/>
      <c r="H34029" s="135"/>
      <c r="I34029" s="135"/>
      <c r="J34029" s="222"/>
      <c r="K34029" s="223"/>
      <c r="L34029" s="212"/>
      <c r="M34029" s="211"/>
      <c r="N34029" s="212"/>
    </row>
    <row r="34061" spans="1:14" s="224" customFormat="1">
      <c r="A34061" s="63"/>
      <c r="B34061" s="212"/>
      <c r="C34061" s="63"/>
      <c r="D34061" s="400"/>
      <c r="E34061" s="135"/>
      <c r="F34061" s="136"/>
      <c r="G34061" s="136"/>
      <c r="H34061" s="135"/>
      <c r="I34061" s="135"/>
      <c r="J34061" s="222"/>
      <c r="K34061" s="223"/>
      <c r="L34061" s="212"/>
      <c r="M34061" s="211"/>
      <c r="N34061" s="212"/>
    </row>
    <row r="34093" spans="1:14" s="224" customFormat="1">
      <c r="A34093" s="63"/>
      <c r="B34093" s="212"/>
      <c r="C34093" s="63"/>
      <c r="D34093" s="400"/>
      <c r="E34093" s="135"/>
      <c r="F34093" s="136"/>
      <c r="G34093" s="136"/>
      <c r="H34093" s="135"/>
      <c r="I34093" s="135"/>
      <c r="J34093" s="222"/>
      <c r="K34093" s="223"/>
      <c r="L34093" s="212"/>
      <c r="M34093" s="211"/>
      <c r="N34093" s="212"/>
    </row>
    <row r="34125" spans="1:14" s="224" customFormat="1">
      <c r="A34125" s="63"/>
      <c r="B34125" s="212"/>
      <c r="C34125" s="63"/>
      <c r="D34125" s="400"/>
      <c r="E34125" s="135"/>
      <c r="F34125" s="136"/>
      <c r="G34125" s="136"/>
      <c r="H34125" s="135"/>
      <c r="I34125" s="135"/>
      <c r="J34125" s="222"/>
      <c r="K34125" s="223"/>
      <c r="L34125" s="212"/>
      <c r="M34125" s="211"/>
      <c r="N34125" s="212"/>
    </row>
    <row r="34157" spans="1:14" s="224" customFormat="1">
      <c r="A34157" s="63"/>
      <c r="B34157" s="212"/>
      <c r="C34157" s="63"/>
      <c r="D34157" s="400"/>
      <c r="E34157" s="135"/>
      <c r="F34157" s="136"/>
      <c r="G34157" s="136"/>
      <c r="H34157" s="135"/>
      <c r="I34157" s="135"/>
      <c r="J34157" s="222"/>
      <c r="K34157" s="223"/>
      <c r="L34157" s="212"/>
      <c r="M34157" s="211"/>
      <c r="N34157" s="212"/>
    </row>
    <row r="34189" spans="1:14" s="224" customFormat="1">
      <c r="A34189" s="63"/>
      <c r="B34189" s="212"/>
      <c r="C34189" s="63"/>
      <c r="D34189" s="400"/>
      <c r="E34189" s="135"/>
      <c r="F34189" s="136"/>
      <c r="G34189" s="136"/>
      <c r="H34189" s="135"/>
      <c r="I34189" s="135"/>
      <c r="J34189" s="222"/>
      <c r="K34189" s="223"/>
      <c r="L34189" s="212"/>
      <c r="M34189" s="211"/>
      <c r="N34189" s="212"/>
    </row>
    <row r="34221" spans="1:14" s="224" customFormat="1">
      <c r="A34221" s="63"/>
      <c r="B34221" s="212"/>
      <c r="C34221" s="63"/>
      <c r="D34221" s="400"/>
      <c r="E34221" s="135"/>
      <c r="F34221" s="136"/>
      <c r="G34221" s="136"/>
      <c r="H34221" s="135"/>
      <c r="I34221" s="135"/>
      <c r="J34221" s="222"/>
      <c r="K34221" s="223"/>
      <c r="L34221" s="212"/>
      <c r="M34221" s="211"/>
      <c r="N34221" s="212"/>
    </row>
    <row r="34253" spans="1:14" s="224" customFormat="1">
      <c r="A34253" s="63"/>
      <c r="B34253" s="212"/>
      <c r="C34253" s="63"/>
      <c r="D34253" s="400"/>
      <c r="E34253" s="135"/>
      <c r="F34253" s="136"/>
      <c r="G34253" s="136"/>
      <c r="H34253" s="135"/>
      <c r="I34253" s="135"/>
      <c r="J34253" s="222"/>
      <c r="K34253" s="223"/>
      <c r="L34253" s="212"/>
      <c r="M34253" s="211"/>
      <c r="N34253" s="212"/>
    </row>
    <row r="34285" spans="1:14" s="224" customFormat="1">
      <c r="A34285" s="63"/>
      <c r="B34285" s="212"/>
      <c r="C34285" s="63"/>
      <c r="D34285" s="400"/>
      <c r="E34285" s="135"/>
      <c r="F34285" s="136"/>
      <c r="G34285" s="136"/>
      <c r="H34285" s="135"/>
      <c r="I34285" s="135"/>
      <c r="J34285" s="222"/>
      <c r="K34285" s="223"/>
      <c r="L34285" s="212"/>
      <c r="M34285" s="211"/>
      <c r="N34285" s="212"/>
    </row>
    <row r="34317" spans="1:14" s="224" customFormat="1">
      <c r="A34317" s="63"/>
      <c r="B34317" s="212"/>
      <c r="C34317" s="63"/>
      <c r="D34317" s="400"/>
      <c r="E34317" s="135"/>
      <c r="F34317" s="136"/>
      <c r="G34317" s="136"/>
      <c r="H34317" s="135"/>
      <c r="I34317" s="135"/>
      <c r="J34317" s="222"/>
      <c r="K34317" s="223"/>
      <c r="L34317" s="212"/>
      <c r="M34317" s="211"/>
      <c r="N34317" s="212"/>
    </row>
    <row r="34349" spans="1:14" s="224" customFormat="1">
      <c r="A34349" s="63"/>
      <c r="B34349" s="212"/>
      <c r="C34349" s="63"/>
      <c r="D34349" s="400"/>
      <c r="E34349" s="135"/>
      <c r="F34349" s="136"/>
      <c r="G34349" s="136"/>
      <c r="H34349" s="135"/>
      <c r="I34349" s="135"/>
      <c r="J34349" s="222"/>
      <c r="K34349" s="223"/>
      <c r="L34349" s="212"/>
      <c r="M34349" s="211"/>
      <c r="N34349" s="212"/>
    </row>
    <row r="34381" spans="1:14" s="224" customFormat="1">
      <c r="A34381" s="63"/>
      <c r="B34381" s="212"/>
      <c r="C34381" s="63"/>
      <c r="D34381" s="400"/>
      <c r="E34381" s="135"/>
      <c r="F34381" s="136"/>
      <c r="G34381" s="136"/>
      <c r="H34381" s="135"/>
      <c r="I34381" s="135"/>
      <c r="J34381" s="222"/>
      <c r="K34381" s="223"/>
      <c r="L34381" s="212"/>
      <c r="M34381" s="211"/>
      <c r="N34381" s="212"/>
    </row>
    <row r="34413" spans="1:14" s="224" customFormat="1">
      <c r="A34413" s="63"/>
      <c r="B34413" s="212"/>
      <c r="C34413" s="63"/>
      <c r="D34413" s="400"/>
      <c r="E34413" s="135"/>
      <c r="F34413" s="136"/>
      <c r="G34413" s="136"/>
      <c r="H34413" s="135"/>
      <c r="I34413" s="135"/>
      <c r="J34413" s="222"/>
      <c r="K34413" s="223"/>
      <c r="L34413" s="212"/>
      <c r="M34413" s="211"/>
      <c r="N34413" s="212"/>
    </row>
    <row r="34445" spans="1:14" s="224" customFormat="1">
      <c r="A34445" s="63"/>
      <c r="B34445" s="212"/>
      <c r="C34445" s="63"/>
      <c r="D34445" s="400"/>
      <c r="E34445" s="135"/>
      <c r="F34445" s="136"/>
      <c r="G34445" s="136"/>
      <c r="H34445" s="135"/>
      <c r="I34445" s="135"/>
      <c r="J34445" s="222"/>
      <c r="K34445" s="223"/>
      <c r="L34445" s="212"/>
      <c r="M34445" s="211"/>
      <c r="N34445" s="212"/>
    </row>
    <row r="34477" spans="1:14" s="224" customFormat="1">
      <c r="A34477" s="63"/>
      <c r="B34477" s="212"/>
      <c r="C34477" s="63"/>
      <c r="D34477" s="400"/>
      <c r="E34477" s="135"/>
      <c r="F34477" s="136"/>
      <c r="G34477" s="136"/>
      <c r="H34477" s="135"/>
      <c r="I34477" s="135"/>
      <c r="J34477" s="222"/>
      <c r="K34477" s="223"/>
      <c r="L34477" s="212"/>
      <c r="M34477" s="211"/>
      <c r="N34477" s="212"/>
    </row>
    <row r="34509" spans="1:14" s="224" customFormat="1">
      <c r="A34509" s="63"/>
      <c r="B34509" s="212"/>
      <c r="C34509" s="63"/>
      <c r="D34509" s="400"/>
      <c r="E34509" s="135"/>
      <c r="F34509" s="136"/>
      <c r="G34509" s="136"/>
      <c r="H34509" s="135"/>
      <c r="I34509" s="135"/>
      <c r="J34509" s="222"/>
      <c r="K34509" s="223"/>
      <c r="L34509" s="212"/>
      <c r="M34509" s="211"/>
      <c r="N34509" s="212"/>
    </row>
    <row r="34541" spans="1:14" s="224" customFormat="1">
      <c r="A34541" s="63"/>
      <c r="B34541" s="212"/>
      <c r="C34541" s="63"/>
      <c r="D34541" s="400"/>
      <c r="E34541" s="135"/>
      <c r="F34541" s="136"/>
      <c r="G34541" s="136"/>
      <c r="H34541" s="135"/>
      <c r="I34541" s="135"/>
      <c r="J34541" s="222"/>
      <c r="K34541" s="223"/>
      <c r="L34541" s="212"/>
      <c r="M34541" s="211"/>
      <c r="N34541" s="212"/>
    </row>
    <row r="34573" spans="1:14" s="224" customFormat="1">
      <c r="A34573" s="63"/>
      <c r="B34573" s="212"/>
      <c r="C34573" s="63"/>
      <c r="D34573" s="400"/>
      <c r="E34573" s="135"/>
      <c r="F34573" s="136"/>
      <c r="G34573" s="136"/>
      <c r="H34573" s="135"/>
      <c r="I34573" s="135"/>
      <c r="J34573" s="222"/>
      <c r="K34573" s="223"/>
      <c r="L34573" s="212"/>
      <c r="M34573" s="211"/>
      <c r="N34573" s="212"/>
    </row>
    <row r="34605" spans="1:14" s="224" customFormat="1">
      <c r="A34605" s="63"/>
      <c r="B34605" s="212"/>
      <c r="C34605" s="63"/>
      <c r="D34605" s="400"/>
      <c r="E34605" s="135"/>
      <c r="F34605" s="136"/>
      <c r="G34605" s="136"/>
      <c r="H34605" s="135"/>
      <c r="I34605" s="135"/>
      <c r="J34605" s="222"/>
      <c r="K34605" s="223"/>
      <c r="L34605" s="212"/>
      <c r="M34605" s="211"/>
      <c r="N34605" s="212"/>
    </row>
    <row r="34637" spans="1:14" s="224" customFormat="1">
      <c r="A34637" s="63"/>
      <c r="B34637" s="212"/>
      <c r="C34637" s="63"/>
      <c r="D34637" s="400"/>
      <c r="E34637" s="135"/>
      <c r="F34637" s="136"/>
      <c r="G34637" s="136"/>
      <c r="H34637" s="135"/>
      <c r="I34637" s="135"/>
      <c r="J34637" s="222"/>
      <c r="K34637" s="223"/>
      <c r="L34637" s="212"/>
      <c r="M34637" s="211"/>
      <c r="N34637" s="212"/>
    </row>
    <row r="34669" spans="1:14" s="224" customFormat="1">
      <c r="A34669" s="63"/>
      <c r="B34669" s="212"/>
      <c r="C34669" s="63"/>
      <c r="D34669" s="400"/>
      <c r="E34669" s="135"/>
      <c r="F34669" s="136"/>
      <c r="G34669" s="136"/>
      <c r="H34669" s="135"/>
      <c r="I34669" s="135"/>
      <c r="J34669" s="222"/>
      <c r="K34669" s="223"/>
      <c r="L34669" s="212"/>
      <c r="M34669" s="211"/>
      <c r="N34669" s="212"/>
    </row>
    <row r="34701" spans="1:14" s="224" customFormat="1">
      <c r="A34701" s="63"/>
      <c r="B34701" s="212"/>
      <c r="C34701" s="63"/>
      <c r="D34701" s="400"/>
      <c r="E34701" s="135"/>
      <c r="F34701" s="136"/>
      <c r="G34701" s="136"/>
      <c r="H34701" s="135"/>
      <c r="I34701" s="135"/>
      <c r="J34701" s="222"/>
      <c r="K34701" s="223"/>
      <c r="L34701" s="212"/>
      <c r="M34701" s="211"/>
      <c r="N34701" s="212"/>
    </row>
    <row r="34733" spans="1:14" s="224" customFormat="1">
      <c r="A34733" s="63"/>
      <c r="B34733" s="212"/>
      <c r="C34733" s="63"/>
      <c r="D34733" s="400"/>
      <c r="E34733" s="135"/>
      <c r="F34733" s="136"/>
      <c r="G34733" s="136"/>
      <c r="H34733" s="135"/>
      <c r="I34733" s="135"/>
      <c r="J34733" s="222"/>
      <c r="K34733" s="223"/>
      <c r="L34733" s="212"/>
      <c r="M34733" s="211"/>
      <c r="N34733" s="212"/>
    </row>
    <row r="34765" spans="1:14" s="224" customFormat="1">
      <c r="A34765" s="63"/>
      <c r="B34765" s="212"/>
      <c r="C34765" s="63"/>
      <c r="D34765" s="400"/>
      <c r="E34765" s="135"/>
      <c r="F34765" s="136"/>
      <c r="G34765" s="136"/>
      <c r="H34765" s="135"/>
      <c r="I34765" s="135"/>
      <c r="J34765" s="222"/>
      <c r="K34765" s="223"/>
      <c r="L34765" s="212"/>
      <c r="M34765" s="211"/>
      <c r="N34765" s="212"/>
    </row>
    <row r="34797" spans="1:14" s="224" customFormat="1">
      <c r="A34797" s="63"/>
      <c r="B34797" s="212"/>
      <c r="C34797" s="63"/>
      <c r="D34797" s="400"/>
      <c r="E34797" s="135"/>
      <c r="F34797" s="136"/>
      <c r="G34797" s="136"/>
      <c r="H34797" s="135"/>
      <c r="I34797" s="135"/>
      <c r="J34797" s="222"/>
      <c r="K34797" s="223"/>
      <c r="L34797" s="212"/>
      <c r="M34797" s="211"/>
      <c r="N34797" s="212"/>
    </row>
    <row r="34829" spans="1:14" s="224" customFormat="1">
      <c r="A34829" s="63"/>
      <c r="B34829" s="212"/>
      <c r="C34829" s="63"/>
      <c r="D34829" s="400"/>
      <c r="E34829" s="135"/>
      <c r="F34829" s="136"/>
      <c r="G34829" s="136"/>
      <c r="H34829" s="135"/>
      <c r="I34829" s="135"/>
      <c r="J34829" s="222"/>
      <c r="K34829" s="223"/>
      <c r="L34829" s="212"/>
      <c r="M34829" s="211"/>
      <c r="N34829" s="212"/>
    </row>
    <row r="34861" spans="1:14" s="224" customFormat="1">
      <c r="A34861" s="63"/>
      <c r="B34861" s="212"/>
      <c r="C34861" s="63"/>
      <c r="D34861" s="400"/>
      <c r="E34861" s="135"/>
      <c r="F34861" s="136"/>
      <c r="G34861" s="136"/>
      <c r="H34861" s="135"/>
      <c r="I34861" s="135"/>
      <c r="J34861" s="222"/>
      <c r="K34861" s="223"/>
      <c r="L34861" s="212"/>
      <c r="M34861" s="211"/>
      <c r="N34861" s="212"/>
    </row>
    <row r="34893" spans="1:14" s="224" customFormat="1">
      <c r="A34893" s="63"/>
      <c r="B34893" s="212"/>
      <c r="C34893" s="63"/>
      <c r="D34893" s="400"/>
      <c r="E34893" s="135"/>
      <c r="F34893" s="136"/>
      <c r="G34893" s="136"/>
      <c r="H34893" s="135"/>
      <c r="I34893" s="135"/>
      <c r="J34893" s="222"/>
      <c r="K34893" s="223"/>
      <c r="L34893" s="212"/>
      <c r="M34893" s="211"/>
      <c r="N34893" s="212"/>
    </row>
    <row r="34925" spans="1:14" s="224" customFormat="1">
      <c r="A34925" s="63"/>
      <c r="B34925" s="212"/>
      <c r="C34925" s="63"/>
      <c r="D34925" s="400"/>
      <c r="E34925" s="135"/>
      <c r="F34925" s="136"/>
      <c r="G34925" s="136"/>
      <c r="H34925" s="135"/>
      <c r="I34925" s="135"/>
      <c r="J34925" s="222"/>
      <c r="K34925" s="223"/>
      <c r="L34925" s="212"/>
      <c r="M34925" s="211"/>
      <c r="N34925" s="212"/>
    </row>
    <row r="34957" spans="1:14" s="224" customFormat="1">
      <c r="A34957" s="63"/>
      <c r="B34957" s="212"/>
      <c r="C34957" s="63"/>
      <c r="D34957" s="400"/>
      <c r="E34957" s="135"/>
      <c r="F34957" s="136"/>
      <c r="G34957" s="136"/>
      <c r="H34957" s="135"/>
      <c r="I34957" s="135"/>
      <c r="J34957" s="222"/>
      <c r="K34957" s="223"/>
      <c r="L34957" s="212"/>
      <c r="M34957" s="211"/>
      <c r="N34957" s="212"/>
    </row>
    <row r="34989" spans="1:14" s="224" customFormat="1">
      <c r="A34989" s="63"/>
      <c r="B34989" s="212"/>
      <c r="C34989" s="63"/>
      <c r="D34989" s="400"/>
      <c r="E34989" s="135"/>
      <c r="F34989" s="136"/>
      <c r="G34989" s="136"/>
      <c r="H34989" s="135"/>
      <c r="I34989" s="135"/>
      <c r="J34989" s="222"/>
      <c r="K34989" s="223"/>
      <c r="L34989" s="212"/>
      <c r="M34989" s="211"/>
      <c r="N34989" s="212"/>
    </row>
    <row r="35021" spans="1:14" s="224" customFormat="1">
      <c r="A35021" s="63"/>
      <c r="B35021" s="212"/>
      <c r="C35021" s="63"/>
      <c r="D35021" s="400"/>
      <c r="E35021" s="135"/>
      <c r="F35021" s="136"/>
      <c r="G35021" s="136"/>
      <c r="H35021" s="135"/>
      <c r="I35021" s="135"/>
      <c r="J35021" s="222"/>
      <c r="K35021" s="223"/>
      <c r="L35021" s="212"/>
      <c r="M35021" s="211"/>
      <c r="N35021" s="212"/>
    </row>
    <row r="35053" spans="1:14" s="224" customFormat="1">
      <c r="A35053" s="63"/>
      <c r="B35053" s="212"/>
      <c r="C35053" s="63"/>
      <c r="D35053" s="400"/>
      <c r="E35053" s="135"/>
      <c r="F35053" s="136"/>
      <c r="G35053" s="136"/>
      <c r="H35053" s="135"/>
      <c r="I35053" s="135"/>
      <c r="J35053" s="222"/>
      <c r="K35053" s="223"/>
      <c r="L35053" s="212"/>
      <c r="M35053" s="211"/>
      <c r="N35053" s="212"/>
    </row>
    <row r="35085" spans="1:14" s="224" customFormat="1">
      <c r="A35085" s="63"/>
      <c r="B35085" s="212"/>
      <c r="C35085" s="63"/>
      <c r="D35085" s="400"/>
      <c r="E35085" s="135"/>
      <c r="F35085" s="136"/>
      <c r="G35085" s="136"/>
      <c r="H35085" s="135"/>
      <c r="I35085" s="135"/>
      <c r="J35085" s="222"/>
      <c r="K35085" s="223"/>
      <c r="L35085" s="212"/>
      <c r="M35085" s="211"/>
      <c r="N35085" s="212"/>
    </row>
    <row r="35117" spans="1:14" s="224" customFormat="1">
      <c r="A35117" s="63"/>
      <c r="B35117" s="212"/>
      <c r="C35117" s="63"/>
      <c r="D35117" s="400"/>
      <c r="E35117" s="135"/>
      <c r="F35117" s="136"/>
      <c r="G35117" s="136"/>
      <c r="H35117" s="135"/>
      <c r="I35117" s="135"/>
      <c r="J35117" s="222"/>
      <c r="K35117" s="223"/>
      <c r="L35117" s="212"/>
      <c r="M35117" s="211"/>
      <c r="N35117" s="212"/>
    </row>
    <row r="35149" spans="1:14" s="224" customFormat="1">
      <c r="A35149" s="63"/>
      <c r="B35149" s="212"/>
      <c r="C35149" s="63"/>
      <c r="D35149" s="400"/>
      <c r="E35149" s="135"/>
      <c r="F35149" s="136"/>
      <c r="G35149" s="136"/>
      <c r="H35149" s="135"/>
      <c r="I35149" s="135"/>
      <c r="J35149" s="222"/>
      <c r="K35149" s="223"/>
      <c r="L35149" s="212"/>
      <c r="M35149" s="211"/>
      <c r="N35149" s="212"/>
    </row>
    <row r="35181" spans="1:14" s="224" customFormat="1">
      <c r="A35181" s="63"/>
      <c r="B35181" s="212"/>
      <c r="C35181" s="63"/>
      <c r="D35181" s="400"/>
      <c r="E35181" s="135"/>
      <c r="F35181" s="136"/>
      <c r="G35181" s="136"/>
      <c r="H35181" s="135"/>
      <c r="I35181" s="135"/>
      <c r="J35181" s="222"/>
      <c r="K35181" s="223"/>
      <c r="L35181" s="212"/>
      <c r="M35181" s="211"/>
      <c r="N35181" s="212"/>
    </row>
    <row r="35213" spans="1:14" s="224" customFormat="1">
      <c r="A35213" s="63"/>
      <c r="B35213" s="212"/>
      <c r="C35213" s="63"/>
      <c r="D35213" s="400"/>
      <c r="E35213" s="135"/>
      <c r="F35213" s="136"/>
      <c r="G35213" s="136"/>
      <c r="H35213" s="135"/>
      <c r="I35213" s="135"/>
      <c r="J35213" s="222"/>
      <c r="K35213" s="223"/>
      <c r="L35213" s="212"/>
      <c r="M35213" s="211"/>
      <c r="N35213" s="212"/>
    </row>
    <row r="35245" spans="1:14" s="224" customFormat="1">
      <c r="A35245" s="63"/>
      <c r="B35245" s="212"/>
      <c r="C35245" s="63"/>
      <c r="D35245" s="400"/>
      <c r="E35245" s="135"/>
      <c r="F35245" s="136"/>
      <c r="G35245" s="136"/>
      <c r="H35245" s="135"/>
      <c r="I35245" s="135"/>
      <c r="J35245" s="222"/>
      <c r="K35245" s="223"/>
      <c r="L35245" s="212"/>
      <c r="M35245" s="211"/>
      <c r="N35245" s="212"/>
    </row>
    <row r="35277" spans="1:14" s="224" customFormat="1">
      <c r="A35277" s="63"/>
      <c r="B35277" s="212"/>
      <c r="C35277" s="63"/>
      <c r="D35277" s="400"/>
      <c r="E35277" s="135"/>
      <c r="F35277" s="136"/>
      <c r="G35277" s="136"/>
      <c r="H35277" s="135"/>
      <c r="I35277" s="135"/>
      <c r="J35277" s="222"/>
      <c r="K35277" s="223"/>
      <c r="L35277" s="212"/>
      <c r="M35277" s="211"/>
      <c r="N35277" s="212"/>
    </row>
    <row r="35309" spans="1:14" s="224" customFormat="1">
      <c r="A35309" s="63"/>
      <c r="B35309" s="212"/>
      <c r="C35309" s="63"/>
      <c r="D35309" s="400"/>
      <c r="E35309" s="135"/>
      <c r="F35309" s="136"/>
      <c r="G35309" s="136"/>
      <c r="H35309" s="135"/>
      <c r="I35309" s="135"/>
      <c r="J35309" s="222"/>
      <c r="K35309" s="223"/>
      <c r="L35309" s="212"/>
      <c r="M35309" s="211"/>
      <c r="N35309" s="212"/>
    </row>
    <row r="35341" spans="1:14" s="224" customFormat="1">
      <c r="A35341" s="63"/>
      <c r="B35341" s="212"/>
      <c r="C35341" s="63"/>
      <c r="D35341" s="400"/>
      <c r="E35341" s="135"/>
      <c r="F35341" s="136"/>
      <c r="G35341" s="136"/>
      <c r="H35341" s="135"/>
      <c r="I35341" s="135"/>
      <c r="J35341" s="222"/>
      <c r="K35341" s="223"/>
      <c r="L35341" s="212"/>
      <c r="M35341" s="211"/>
      <c r="N35341" s="212"/>
    </row>
    <row r="35373" spans="1:14" s="224" customFormat="1">
      <c r="A35373" s="63"/>
      <c r="B35373" s="212"/>
      <c r="C35373" s="63"/>
      <c r="D35373" s="400"/>
      <c r="E35373" s="135"/>
      <c r="F35373" s="136"/>
      <c r="G35373" s="136"/>
      <c r="H35373" s="135"/>
      <c r="I35373" s="135"/>
      <c r="J35373" s="222"/>
      <c r="K35373" s="223"/>
      <c r="L35373" s="212"/>
      <c r="M35373" s="211"/>
      <c r="N35373" s="212"/>
    </row>
    <row r="35405" spans="1:14" s="224" customFormat="1">
      <c r="A35405" s="63"/>
      <c r="B35405" s="212"/>
      <c r="C35405" s="63"/>
      <c r="D35405" s="400"/>
      <c r="E35405" s="135"/>
      <c r="F35405" s="136"/>
      <c r="G35405" s="136"/>
      <c r="H35405" s="135"/>
      <c r="I35405" s="135"/>
      <c r="J35405" s="222"/>
      <c r="K35405" s="223"/>
      <c r="L35405" s="212"/>
      <c r="M35405" s="211"/>
      <c r="N35405" s="212"/>
    </row>
    <row r="35437" spans="1:14" s="224" customFormat="1">
      <c r="A35437" s="63"/>
      <c r="B35437" s="212"/>
      <c r="C35437" s="63"/>
      <c r="D35437" s="400"/>
      <c r="E35437" s="135"/>
      <c r="F35437" s="136"/>
      <c r="G35437" s="136"/>
      <c r="H35437" s="135"/>
      <c r="I35437" s="135"/>
      <c r="J35437" s="222"/>
      <c r="K35437" s="223"/>
      <c r="L35437" s="212"/>
      <c r="M35437" s="211"/>
      <c r="N35437" s="212"/>
    </row>
    <row r="35469" spans="1:14" s="224" customFormat="1">
      <c r="A35469" s="63"/>
      <c r="B35469" s="212"/>
      <c r="C35469" s="63"/>
      <c r="D35469" s="400"/>
      <c r="E35469" s="135"/>
      <c r="F35469" s="136"/>
      <c r="G35469" s="136"/>
      <c r="H35469" s="135"/>
      <c r="I35469" s="135"/>
      <c r="J35469" s="222"/>
      <c r="K35469" s="223"/>
      <c r="L35469" s="212"/>
      <c r="M35469" s="211"/>
      <c r="N35469" s="212"/>
    </row>
    <row r="35501" spans="1:14" s="224" customFormat="1">
      <c r="A35501" s="63"/>
      <c r="B35501" s="212"/>
      <c r="C35501" s="63"/>
      <c r="D35501" s="400"/>
      <c r="E35501" s="135"/>
      <c r="F35501" s="136"/>
      <c r="G35501" s="136"/>
      <c r="H35501" s="135"/>
      <c r="I35501" s="135"/>
      <c r="J35501" s="222"/>
      <c r="K35501" s="223"/>
      <c r="L35501" s="212"/>
      <c r="M35501" s="211"/>
      <c r="N35501" s="212"/>
    </row>
    <row r="35533" spans="1:14" s="224" customFormat="1">
      <c r="A35533" s="63"/>
      <c r="B35533" s="212"/>
      <c r="C35533" s="63"/>
      <c r="D35533" s="400"/>
      <c r="E35533" s="135"/>
      <c r="F35533" s="136"/>
      <c r="G35533" s="136"/>
      <c r="H35533" s="135"/>
      <c r="I35533" s="135"/>
      <c r="J35533" s="222"/>
      <c r="K35533" s="223"/>
      <c r="L35533" s="212"/>
      <c r="M35533" s="211"/>
      <c r="N35533" s="212"/>
    </row>
    <row r="35565" spans="1:14" s="224" customFormat="1">
      <c r="A35565" s="63"/>
      <c r="B35565" s="212"/>
      <c r="C35565" s="63"/>
      <c r="D35565" s="400"/>
      <c r="E35565" s="135"/>
      <c r="F35565" s="136"/>
      <c r="G35565" s="136"/>
      <c r="H35565" s="135"/>
      <c r="I35565" s="135"/>
      <c r="J35565" s="222"/>
      <c r="K35565" s="223"/>
      <c r="L35565" s="212"/>
      <c r="M35565" s="211"/>
      <c r="N35565" s="212"/>
    </row>
    <row r="35597" spans="1:14" s="224" customFormat="1">
      <c r="A35597" s="63"/>
      <c r="B35597" s="212"/>
      <c r="C35597" s="63"/>
      <c r="D35597" s="400"/>
      <c r="E35597" s="135"/>
      <c r="F35597" s="136"/>
      <c r="G35597" s="136"/>
      <c r="H35597" s="135"/>
      <c r="I35597" s="135"/>
      <c r="J35597" s="222"/>
      <c r="K35597" s="223"/>
      <c r="L35597" s="212"/>
      <c r="M35597" s="211"/>
      <c r="N35597" s="212"/>
    </row>
    <row r="35629" spans="1:14" s="224" customFormat="1">
      <c r="A35629" s="63"/>
      <c r="B35629" s="212"/>
      <c r="C35629" s="63"/>
      <c r="D35629" s="400"/>
      <c r="E35629" s="135"/>
      <c r="F35629" s="136"/>
      <c r="G35629" s="136"/>
      <c r="H35629" s="135"/>
      <c r="I35629" s="135"/>
      <c r="J35629" s="222"/>
      <c r="K35629" s="223"/>
      <c r="L35629" s="212"/>
      <c r="M35629" s="211"/>
      <c r="N35629" s="212"/>
    </row>
    <row r="35661" spans="1:14" s="224" customFormat="1">
      <c r="A35661" s="63"/>
      <c r="B35661" s="212"/>
      <c r="C35661" s="63"/>
      <c r="D35661" s="400"/>
      <c r="E35661" s="135"/>
      <c r="F35661" s="136"/>
      <c r="G35661" s="136"/>
      <c r="H35661" s="135"/>
      <c r="I35661" s="135"/>
      <c r="J35661" s="222"/>
      <c r="K35661" s="223"/>
      <c r="L35661" s="212"/>
      <c r="M35661" s="211"/>
      <c r="N35661" s="212"/>
    </row>
    <row r="35693" spans="1:14" s="224" customFormat="1">
      <c r="A35693" s="63"/>
      <c r="B35693" s="212"/>
      <c r="C35693" s="63"/>
      <c r="D35693" s="400"/>
      <c r="E35693" s="135"/>
      <c r="F35693" s="136"/>
      <c r="G35693" s="136"/>
      <c r="H35693" s="135"/>
      <c r="I35693" s="135"/>
      <c r="J35693" s="222"/>
      <c r="K35693" s="223"/>
      <c r="L35693" s="212"/>
      <c r="M35693" s="211"/>
      <c r="N35693" s="212"/>
    </row>
    <row r="35725" spans="1:14" s="224" customFormat="1">
      <c r="A35725" s="63"/>
      <c r="B35725" s="212"/>
      <c r="C35725" s="63"/>
      <c r="D35725" s="400"/>
      <c r="E35725" s="135"/>
      <c r="F35725" s="136"/>
      <c r="G35725" s="136"/>
      <c r="H35725" s="135"/>
      <c r="I35725" s="135"/>
      <c r="J35725" s="222"/>
      <c r="K35725" s="223"/>
      <c r="L35725" s="212"/>
      <c r="M35725" s="211"/>
      <c r="N35725" s="212"/>
    </row>
    <row r="35757" spans="1:14" s="224" customFormat="1">
      <c r="A35757" s="63"/>
      <c r="B35757" s="212"/>
      <c r="C35757" s="63"/>
      <c r="D35757" s="400"/>
      <c r="E35757" s="135"/>
      <c r="F35757" s="136"/>
      <c r="G35757" s="136"/>
      <c r="H35757" s="135"/>
      <c r="I35757" s="135"/>
      <c r="J35757" s="222"/>
      <c r="K35757" s="223"/>
      <c r="L35757" s="212"/>
      <c r="M35757" s="211"/>
      <c r="N35757" s="212"/>
    </row>
    <row r="35789" spans="1:14" s="224" customFormat="1">
      <c r="A35789" s="63"/>
      <c r="B35789" s="212"/>
      <c r="C35789" s="63"/>
      <c r="D35789" s="400"/>
      <c r="E35789" s="135"/>
      <c r="F35789" s="136"/>
      <c r="G35789" s="136"/>
      <c r="H35789" s="135"/>
      <c r="I35789" s="135"/>
      <c r="J35789" s="222"/>
      <c r="K35789" s="223"/>
      <c r="L35789" s="212"/>
      <c r="M35789" s="211"/>
      <c r="N35789" s="212"/>
    </row>
    <row r="35821" spans="1:14" s="224" customFormat="1">
      <c r="A35821" s="63"/>
      <c r="B35821" s="212"/>
      <c r="C35821" s="63"/>
      <c r="D35821" s="400"/>
      <c r="E35821" s="135"/>
      <c r="F35821" s="136"/>
      <c r="G35821" s="136"/>
      <c r="H35821" s="135"/>
      <c r="I35821" s="135"/>
      <c r="J35821" s="222"/>
      <c r="K35821" s="223"/>
      <c r="L35821" s="212"/>
      <c r="M35821" s="211"/>
      <c r="N35821" s="212"/>
    </row>
    <row r="35853" spans="1:14" s="224" customFormat="1">
      <c r="A35853" s="63"/>
      <c r="B35853" s="212"/>
      <c r="C35853" s="63"/>
      <c r="D35853" s="400"/>
      <c r="E35853" s="135"/>
      <c r="F35853" s="136"/>
      <c r="G35853" s="136"/>
      <c r="H35853" s="135"/>
      <c r="I35853" s="135"/>
      <c r="J35853" s="222"/>
      <c r="K35853" s="223"/>
      <c r="L35853" s="212"/>
      <c r="M35853" s="211"/>
      <c r="N35853" s="212"/>
    </row>
    <row r="35885" spans="1:14" s="224" customFormat="1">
      <c r="A35885" s="63"/>
      <c r="B35885" s="212"/>
      <c r="C35885" s="63"/>
      <c r="D35885" s="400"/>
      <c r="E35885" s="135"/>
      <c r="F35885" s="136"/>
      <c r="G35885" s="136"/>
      <c r="H35885" s="135"/>
      <c r="I35885" s="135"/>
      <c r="J35885" s="222"/>
      <c r="K35885" s="223"/>
      <c r="L35885" s="212"/>
      <c r="M35885" s="211"/>
      <c r="N35885" s="212"/>
    </row>
    <row r="35917" spans="1:14" s="224" customFormat="1">
      <c r="A35917" s="63"/>
      <c r="B35917" s="212"/>
      <c r="C35917" s="63"/>
      <c r="D35917" s="400"/>
      <c r="E35917" s="135"/>
      <c r="F35917" s="136"/>
      <c r="G35917" s="136"/>
      <c r="H35917" s="135"/>
      <c r="I35917" s="135"/>
      <c r="J35917" s="222"/>
      <c r="K35917" s="223"/>
      <c r="L35917" s="212"/>
      <c r="M35917" s="211"/>
      <c r="N35917" s="212"/>
    </row>
    <row r="35949" spans="1:14" s="224" customFormat="1">
      <c r="A35949" s="63"/>
      <c r="B35949" s="212"/>
      <c r="C35949" s="63"/>
      <c r="D35949" s="400"/>
      <c r="E35949" s="135"/>
      <c r="F35949" s="136"/>
      <c r="G35949" s="136"/>
      <c r="H35949" s="135"/>
      <c r="I35949" s="135"/>
      <c r="J35949" s="222"/>
      <c r="K35949" s="223"/>
      <c r="L35949" s="212"/>
      <c r="M35949" s="211"/>
      <c r="N35949" s="212"/>
    </row>
    <row r="35981" spans="1:14" s="224" customFormat="1">
      <c r="A35981" s="63"/>
      <c r="B35981" s="212"/>
      <c r="C35981" s="63"/>
      <c r="D35981" s="400"/>
      <c r="E35981" s="135"/>
      <c r="F35981" s="136"/>
      <c r="G35981" s="136"/>
      <c r="H35981" s="135"/>
      <c r="I35981" s="135"/>
      <c r="J35981" s="222"/>
      <c r="K35981" s="223"/>
      <c r="L35981" s="212"/>
      <c r="M35981" s="211"/>
      <c r="N35981" s="212"/>
    </row>
    <row r="36013" spans="1:14" s="224" customFormat="1">
      <c r="A36013" s="63"/>
      <c r="B36013" s="212"/>
      <c r="C36013" s="63"/>
      <c r="D36013" s="400"/>
      <c r="E36013" s="135"/>
      <c r="F36013" s="136"/>
      <c r="G36013" s="136"/>
      <c r="H36013" s="135"/>
      <c r="I36013" s="135"/>
      <c r="J36013" s="222"/>
      <c r="K36013" s="223"/>
      <c r="L36013" s="212"/>
      <c r="M36013" s="211"/>
      <c r="N36013" s="212"/>
    </row>
    <row r="36045" spans="1:14" s="224" customFormat="1">
      <c r="A36045" s="63"/>
      <c r="B36045" s="212"/>
      <c r="C36045" s="63"/>
      <c r="D36045" s="400"/>
      <c r="E36045" s="135"/>
      <c r="F36045" s="136"/>
      <c r="G36045" s="136"/>
      <c r="H36045" s="135"/>
      <c r="I36045" s="135"/>
      <c r="J36045" s="222"/>
      <c r="K36045" s="223"/>
      <c r="L36045" s="212"/>
      <c r="M36045" s="211"/>
      <c r="N36045" s="212"/>
    </row>
    <row r="36077" spans="1:14" s="224" customFormat="1">
      <c r="A36077" s="63"/>
      <c r="B36077" s="212"/>
      <c r="C36077" s="63"/>
      <c r="D36077" s="400"/>
      <c r="E36077" s="135"/>
      <c r="F36077" s="136"/>
      <c r="G36077" s="136"/>
      <c r="H36077" s="135"/>
      <c r="I36077" s="135"/>
      <c r="J36077" s="222"/>
      <c r="K36077" s="223"/>
      <c r="L36077" s="212"/>
      <c r="M36077" s="211"/>
      <c r="N36077" s="212"/>
    </row>
    <row r="36109" spans="1:14" s="224" customFormat="1">
      <c r="A36109" s="63"/>
      <c r="B36109" s="212"/>
      <c r="C36109" s="63"/>
      <c r="D36109" s="400"/>
      <c r="E36109" s="135"/>
      <c r="F36109" s="136"/>
      <c r="G36109" s="136"/>
      <c r="H36109" s="135"/>
      <c r="I36109" s="135"/>
      <c r="J36109" s="222"/>
      <c r="K36109" s="223"/>
      <c r="L36109" s="212"/>
      <c r="M36109" s="211"/>
      <c r="N36109" s="212"/>
    </row>
    <row r="36141" spans="1:14" s="224" customFormat="1">
      <c r="A36141" s="63"/>
      <c r="B36141" s="212"/>
      <c r="C36141" s="63"/>
      <c r="D36141" s="400"/>
      <c r="E36141" s="135"/>
      <c r="F36141" s="136"/>
      <c r="G36141" s="136"/>
      <c r="H36141" s="135"/>
      <c r="I36141" s="135"/>
      <c r="J36141" s="222"/>
      <c r="K36141" s="223"/>
      <c r="L36141" s="212"/>
      <c r="M36141" s="211"/>
      <c r="N36141" s="212"/>
    </row>
    <row r="36173" spans="1:14" s="224" customFormat="1">
      <c r="A36173" s="63"/>
      <c r="B36173" s="212"/>
      <c r="C36173" s="63"/>
      <c r="D36173" s="400"/>
      <c r="E36173" s="135"/>
      <c r="F36173" s="136"/>
      <c r="G36173" s="136"/>
      <c r="H36173" s="135"/>
      <c r="I36173" s="135"/>
      <c r="J36173" s="222"/>
      <c r="K36173" s="223"/>
      <c r="L36173" s="212"/>
      <c r="M36173" s="211"/>
      <c r="N36173" s="212"/>
    </row>
    <row r="36205" spans="1:14" s="224" customFormat="1">
      <c r="A36205" s="63"/>
      <c r="B36205" s="212"/>
      <c r="C36205" s="63"/>
      <c r="D36205" s="400"/>
      <c r="E36205" s="135"/>
      <c r="F36205" s="136"/>
      <c r="G36205" s="136"/>
      <c r="H36205" s="135"/>
      <c r="I36205" s="135"/>
      <c r="J36205" s="222"/>
      <c r="K36205" s="223"/>
      <c r="L36205" s="212"/>
      <c r="M36205" s="211"/>
      <c r="N36205" s="212"/>
    </row>
    <row r="36237" spans="1:14" s="224" customFormat="1">
      <c r="A36237" s="63"/>
      <c r="B36237" s="212"/>
      <c r="C36237" s="63"/>
      <c r="D36237" s="400"/>
      <c r="E36237" s="135"/>
      <c r="F36237" s="136"/>
      <c r="G36237" s="136"/>
      <c r="H36237" s="135"/>
      <c r="I36237" s="135"/>
      <c r="J36237" s="222"/>
      <c r="K36237" s="223"/>
      <c r="L36237" s="212"/>
      <c r="M36237" s="211"/>
      <c r="N36237" s="212"/>
    </row>
    <row r="36269" spans="1:14" s="224" customFormat="1">
      <c r="A36269" s="63"/>
      <c r="B36269" s="212"/>
      <c r="C36269" s="63"/>
      <c r="D36269" s="400"/>
      <c r="E36269" s="135"/>
      <c r="F36269" s="136"/>
      <c r="G36269" s="136"/>
      <c r="H36269" s="135"/>
      <c r="I36269" s="135"/>
      <c r="J36269" s="222"/>
      <c r="K36269" s="223"/>
      <c r="L36269" s="212"/>
      <c r="M36269" s="211"/>
      <c r="N36269" s="212"/>
    </row>
    <row r="36301" spans="1:14" s="224" customFormat="1">
      <c r="A36301" s="63"/>
      <c r="B36301" s="212"/>
      <c r="C36301" s="63"/>
      <c r="D36301" s="400"/>
      <c r="E36301" s="135"/>
      <c r="F36301" s="136"/>
      <c r="G36301" s="136"/>
      <c r="H36301" s="135"/>
      <c r="I36301" s="135"/>
      <c r="J36301" s="222"/>
      <c r="K36301" s="223"/>
      <c r="L36301" s="212"/>
      <c r="M36301" s="211"/>
      <c r="N36301" s="212"/>
    </row>
    <row r="36333" spans="1:14" s="224" customFormat="1">
      <c r="A36333" s="63"/>
      <c r="B36333" s="212"/>
      <c r="C36333" s="63"/>
      <c r="D36333" s="400"/>
      <c r="E36333" s="135"/>
      <c r="F36333" s="136"/>
      <c r="G36333" s="136"/>
      <c r="H36333" s="135"/>
      <c r="I36333" s="135"/>
      <c r="J36333" s="222"/>
      <c r="K36333" s="223"/>
      <c r="L36333" s="212"/>
      <c r="M36333" s="211"/>
      <c r="N36333" s="212"/>
    </row>
    <row r="36365" spans="1:14" s="224" customFormat="1">
      <c r="A36365" s="63"/>
      <c r="B36365" s="212"/>
      <c r="C36365" s="63"/>
      <c r="D36365" s="400"/>
      <c r="E36365" s="135"/>
      <c r="F36365" s="136"/>
      <c r="G36365" s="136"/>
      <c r="H36365" s="135"/>
      <c r="I36365" s="135"/>
      <c r="J36365" s="222"/>
      <c r="K36365" s="223"/>
      <c r="L36365" s="212"/>
      <c r="M36365" s="211"/>
      <c r="N36365" s="212"/>
    </row>
    <row r="36397" spans="1:14" s="224" customFormat="1">
      <c r="A36397" s="63"/>
      <c r="B36397" s="212"/>
      <c r="C36397" s="63"/>
      <c r="D36397" s="400"/>
      <c r="E36397" s="135"/>
      <c r="F36397" s="136"/>
      <c r="G36397" s="136"/>
      <c r="H36397" s="135"/>
      <c r="I36397" s="135"/>
      <c r="J36397" s="222"/>
      <c r="K36397" s="223"/>
      <c r="L36397" s="212"/>
      <c r="M36397" s="211"/>
      <c r="N36397" s="212"/>
    </row>
    <row r="36429" spans="1:14" s="224" customFormat="1">
      <c r="A36429" s="63"/>
      <c r="B36429" s="212"/>
      <c r="C36429" s="63"/>
      <c r="D36429" s="400"/>
      <c r="E36429" s="135"/>
      <c r="F36429" s="136"/>
      <c r="G36429" s="136"/>
      <c r="H36429" s="135"/>
      <c r="I36429" s="135"/>
      <c r="J36429" s="222"/>
      <c r="K36429" s="223"/>
      <c r="L36429" s="212"/>
      <c r="M36429" s="211"/>
      <c r="N36429" s="212"/>
    </row>
    <row r="36461" spans="1:14" s="224" customFormat="1">
      <c r="A36461" s="63"/>
      <c r="B36461" s="212"/>
      <c r="C36461" s="63"/>
      <c r="D36461" s="400"/>
      <c r="E36461" s="135"/>
      <c r="F36461" s="136"/>
      <c r="G36461" s="136"/>
      <c r="H36461" s="135"/>
      <c r="I36461" s="135"/>
      <c r="J36461" s="222"/>
      <c r="K36461" s="223"/>
      <c r="L36461" s="212"/>
      <c r="M36461" s="211"/>
      <c r="N36461" s="212"/>
    </row>
    <row r="36493" spans="1:14" s="224" customFormat="1">
      <c r="A36493" s="63"/>
      <c r="B36493" s="212"/>
      <c r="C36493" s="63"/>
      <c r="D36493" s="400"/>
      <c r="E36493" s="135"/>
      <c r="F36493" s="136"/>
      <c r="G36493" s="136"/>
      <c r="H36493" s="135"/>
      <c r="I36493" s="135"/>
      <c r="J36493" s="222"/>
      <c r="K36493" s="223"/>
      <c r="L36493" s="212"/>
      <c r="M36493" s="211"/>
      <c r="N36493" s="212"/>
    </row>
    <row r="36525" spans="1:14" s="224" customFormat="1">
      <c r="A36525" s="63"/>
      <c r="B36525" s="212"/>
      <c r="C36525" s="63"/>
      <c r="D36525" s="400"/>
      <c r="E36525" s="135"/>
      <c r="F36525" s="136"/>
      <c r="G36525" s="136"/>
      <c r="H36525" s="135"/>
      <c r="I36525" s="135"/>
      <c r="J36525" s="222"/>
      <c r="K36525" s="223"/>
      <c r="L36525" s="212"/>
      <c r="M36525" s="211"/>
      <c r="N36525" s="212"/>
    </row>
    <row r="36557" spans="1:14" s="224" customFormat="1">
      <c r="A36557" s="63"/>
      <c r="B36557" s="212"/>
      <c r="C36557" s="63"/>
      <c r="D36557" s="400"/>
      <c r="E36557" s="135"/>
      <c r="F36557" s="136"/>
      <c r="G36557" s="136"/>
      <c r="H36557" s="135"/>
      <c r="I36557" s="135"/>
      <c r="J36557" s="222"/>
      <c r="K36557" s="223"/>
      <c r="L36557" s="212"/>
      <c r="M36557" s="211"/>
      <c r="N36557" s="212"/>
    </row>
    <row r="36589" spans="1:14" s="224" customFormat="1">
      <c r="A36589" s="63"/>
      <c r="B36589" s="212"/>
      <c r="C36589" s="63"/>
      <c r="D36589" s="400"/>
      <c r="E36589" s="135"/>
      <c r="F36589" s="136"/>
      <c r="G36589" s="136"/>
      <c r="H36589" s="135"/>
      <c r="I36589" s="135"/>
      <c r="J36589" s="222"/>
      <c r="K36589" s="223"/>
      <c r="L36589" s="212"/>
      <c r="M36589" s="211"/>
      <c r="N36589" s="212"/>
    </row>
    <row r="36621" spans="1:14" s="224" customFormat="1">
      <c r="A36621" s="63"/>
      <c r="B36621" s="212"/>
      <c r="C36621" s="63"/>
      <c r="D36621" s="400"/>
      <c r="E36621" s="135"/>
      <c r="F36621" s="136"/>
      <c r="G36621" s="136"/>
      <c r="H36621" s="135"/>
      <c r="I36621" s="135"/>
      <c r="J36621" s="222"/>
      <c r="K36621" s="223"/>
      <c r="L36621" s="212"/>
      <c r="M36621" s="211"/>
      <c r="N36621" s="212"/>
    </row>
    <row r="36653" spans="1:14" s="224" customFormat="1">
      <c r="A36653" s="63"/>
      <c r="B36653" s="212"/>
      <c r="C36653" s="63"/>
      <c r="D36653" s="400"/>
      <c r="E36653" s="135"/>
      <c r="F36653" s="136"/>
      <c r="G36653" s="136"/>
      <c r="H36653" s="135"/>
      <c r="I36653" s="135"/>
      <c r="J36653" s="222"/>
      <c r="K36653" s="223"/>
      <c r="L36653" s="212"/>
      <c r="M36653" s="211"/>
      <c r="N36653" s="212"/>
    </row>
    <row r="36685" spans="1:14" s="224" customFormat="1">
      <c r="A36685" s="63"/>
      <c r="B36685" s="212"/>
      <c r="C36685" s="63"/>
      <c r="D36685" s="400"/>
      <c r="E36685" s="135"/>
      <c r="F36685" s="136"/>
      <c r="G36685" s="136"/>
      <c r="H36685" s="135"/>
      <c r="I36685" s="135"/>
      <c r="J36685" s="222"/>
      <c r="K36685" s="223"/>
      <c r="L36685" s="212"/>
      <c r="M36685" s="211"/>
      <c r="N36685" s="212"/>
    </row>
    <row r="36717" spans="1:14" s="224" customFormat="1">
      <c r="A36717" s="63"/>
      <c r="B36717" s="212"/>
      <c r="C36717" s="63"/>
      <c r="D36717" s="400"/>
      <c r="E36717" s="135"/>
      <c r="F36717" s="136"/>
      <c r="G36717" s="136"/>
      <c r="H36717" s="135"/>
      <c r="I36717" s="135"/>
      <c r="J36717" s="222"/>
      <c r="K36717" s="223"/>
      <c r="L36717" s="212"/>
      <c r="M36717" s="211"/>
      <c r="N36717" s="212"/>
    </row>
    <row r="36749" spans="1:14" s="224" customFormat="1">
      <c r="A36749" s="63"/>
      <c r="B36749" s="212"/>
      <c r="C36749" s="63"/>
      <c r="D36749" s="400"/>
      <c r="E36749" s="135"/>
      <c r="F36749" s="136"/>
      <c r="G36749" s="136"/>
      <c r="H36749" s="135"/>
      <c r="I36749" s="135"/>
      <c r="J36749" s="222"/>
      <c r="K36749" s="223"/>
      <c r="L36749" s="212"/>
      <c r="M36749" s="211"/>
      <c r="N36749" s="212"/>
    </row>
    <row r="36781" spans="1:14" s="224" customFormat="1">
      <c r="A36781" s="63"/>
      <c r="B36781" s="212"/>
      <c r="C36781" s="63"/>
      <c r="D36781" s="400"/>
      <c r="E36781" s="135"/>
      <c r="F36781" s="136"/>
      <c r="G36781" s="136"/>
      <c r="H36781" s="135"/>
      <c r="I36781" s="135"/>
      <c r="J36781" s="222"/>
      <c r="K36781" s="223"/>
      <c r="L36781" s="212"/>
      <c r="M36781" s="211"/>
      <c r="N36781" s="212"/>
    </row>
    <row r="36813" spans="1:14" s="224" customFormat="1">
      <c r="A36813" s="63"/>
      <c r="B36813" s="212"/>
      <c r="C36813" s="63"/>
      <c r="D36813" s="400"/>
      <c r="E36813" s="135"/>
      <c r="F36813" s="136"/>
      <c r="G36813" s="136"/>
      <c r="H36813" s="135"/>
      <c r="I36813" s="135"/>
      <c r="J36813" s="222"/>
      <c r="K36813" s="223"/>
      <c r="L36813" s="212"/>
      <c r="M36813" s="211"/>
      <c r="N36813" s="212"/>
    </row>
    <row r="36845" spans="1:14" s="224" customFormat="1">
      <c r="A36845" s="63"/>
      <c r="B36845" s="212"/>
      <c r="C36845" s="63"/>
      <c r="D36845" s="400"/>
      <c r="E36845" s="135"/>
      <c r="F36845" s="136"/>
      <c r="G36845" s="136"/>
      <c r="H36845" s="135"/>
      <c r="I36845" s="135"/>
      <c r="J36845" s="222"/>
      <c r="K36845" s="223"/>
      <c r="L36845" s="212"/>
      <c r="M36845" s="211"/>
      <c r="N36845" s="212"/>
    </row>
    <row r="36877" spans="1:14" s="224" customFormat="1">
      <c r="A36877" s="63"/>
      <c r="B36877" s="212"/>
      <c r="C36877" s="63"/>
      <c r="D36877" s="400"/>
      <c r="E36877" s="135"/>
      <c r="F36877" s="136"/>
      <c r="G36877" s="136"/>
      <c r="H36877" s="135"/>
      <c r="I36877" s="135"/>
      <c r="J36877" s="222"/>
      <c r="K36877" s="223"/>
      <c r="L36877" s="212"/>
      <c r="M36877" s="211"/>
      <c r="N36877" s="212"/>
    </row>
    <row r="36909" spans="1:14" s="224" customFormat="1">
      <c r="A36909" s="63"/>
      <c r="B36909" s="212"/>
      <c r="C36909" s="63"/>
      <c r="D36909" s="400"/>
      <c r="E36909" s="135"/>
      <c r="F36909" s="136"/>
      <c r="G36909" s="136"/>
      <c r="H36909" s="135"/>
      <c r="I36909" s="135"/>
      <c r="J36909" s="222"/>
      <c r="K36909" s="223"/>
      <c r="L36909" s="212"/>
      <c r="M36909" s="211"/>
      <c r="N36909" s="212"/>
    </row>
    <row r="36941" spans="1:14" s="224" customFormat="1">
      <c r="A36941" s="63"/>
      <c r="B36941" s="212"/>
      <c r="C36941" s="63"/>
      <c r="D36941" s="400"/>
      <c r="E36941" s="135"/>
      <c r="F36941" s="136"/>
      <c r="G36941" s="136"/>
      <c r="H36941" s="135"/>
      <c r="I36941" s="135"/>
      <c r="J36941" s="222"/>
      <c r="K36941" s="223"/>
      <c r="L36941" s="212"/>
      <c r="M36941" s="211"/>
      <c r="N36941" s="212"/>
    </row>
    <row r="36973" spans="1:14" s="224" customFormat="1">
      <c r="A36973" s="63"/>
      <c r="B36973" s="212"/>
      <c r="C36973" s="63"/>
      <c r="D36973" s="400"/>
      <c r="E36973" s="135"/>
      <c r="F36973" s="136"/>
      <c r="G36973" s="136"/>
      <c r="H36973" s="135"/>
      <c r="I36973" s="135"/>
      <c r="J36973" s="222"/>
      <c r="K36973" s="223"/>
      <c r="L36973" s="212"/>
      <c r="M36973" s="211"/>
      <c r="N36973" s="212"/>
    </row>
    <row r="37005" spans="1:14" s="224" customFormat="1">
      <c r="A37005" s="63"/>
      <c r="B37005" s="212"/>
      <c r="C37005" s="63"/>
      <c r="D37005" s="400"/>
      <c r="E37005" s="135"/>
      <c r="F37005" s="136"/>
      <c r="G37005" s="136"/>
      <c r="H37005" s="135"/>
      <c r="I37005" s="135"/>
      <c r="J37005" s="222"/>
      <c r="K37005" s="223"/>
      <c r="L37005" s="212"/>
      <c r="M37005" s="211"/>
      <c r="N37005" s="212"/>
    </row>
    <row r="37037" spans="1:14" s="224" customFormat="1">
      <c r="A37037" s="63"/>
      <c r="B37037" s="212"/>
      <c r="C37037" s="63"/>
      <c r="D37037" s="400"/>
      <c r="E37037" s="135"/>
      <c r="F37037" s="136"/>
      <c r="G37037" s="136"/>
      <c r="H37037" s="135"/>
      <c r="I37037" s="135"/>
      <c r="J37037" s="222"/>
      <c r="K37037" s="223"/>
      <c r="L37037" s="212"/>
      <c r="M37037" s="211"/>
      <c r="N37037" s="212"/>
    </row>
    <row r="37069" spans="1:14" s="224" customFormat="1">
      <c r="A37069" s="63"/>
      <c r="B37069" s="212"/>
      <c r="C37069" s="63"/>
      <c r="D37069" s="400"/>
      <c r="E37069" s="135"/>
      <c r="F37069" s="136"/>
      <c r="G37069" s="136"/>
      <c r="H37069" s="135"/>
      <c r="I37069" s="135"/>
      <c r="J37069" s="222"/>
      <c r="K37069" s="223"/>
      <c r="L37069" s="212"/>
      <c r="M37069" s="211"/>
      <c r="N37069" s="212"/>
    </row>
    <row r="37101" spans="1:14" s="224" customFormat="1">
      <c r="A37101" s="63"/>
      <c r="B37101" s="212"/>
      <c r="C37101" s="63"/>
      <c r="D37101" s="400"/>
      <c r="E37101" s="135"/>
      <c r="F37101" s="136"/>
      <c r="G37101" s="136"/>
      <c r="H37101" s="135"/>
      <c r="I37101" s="135"/>
      <c r="J37101" s="222"/>
      <c r="K37101" s="223"/>
      <c r="L37101" s="212"/>
      <c r="M37101" s="211"/>
      <c r="N37101" s="212"/>
    </row>
    <row r="37133" spans="1:14" s="224" customFormat="1">
      <c r="A37133" s="63"/>
      <c r="B37133" s="212"/>
      <c r="C37133" s="63"/>
      <c r="D37133" s="400"/>
      <c r="E37133" s="135"/>
      <c r="F37133" s="136"/>
      <c r="G37133" s="136"/>
      <c r="H37133" s="135"/>
      <c r="I37133" s="135"/>
      <c r="J37133" s="222"/>
      <c r="K37133" s="223"/>
      <c r="L37133" s="212"/>
      <c r="M37133" s="211"/>
      <c r="N37133" s="212"/>
    </row>
    <row r="37165" spans="1:14" s="224" customFormat="1">
      <c r="A37165" s="63"/>
      <c r="B37165" s="212"/>
      <c r="C37165" s="63"/>
      <c r="D37165" s="400"/>
      <c r="E37165" s="135"/>
      <c r="F37165" s="136"/>
      <c r="G37165" s="136"/>
      <c r="H37165" s="135"/>
      <c r="I37165" s="135"/>
      <c r="J37165" s="222"/>
      <c r="K37165" s="223"/>
      <c r="L37165" s="212"/>
      <c r="M37165" s="211"/>
      <c r="N37165" s="212"/>
    </row>
    <row r="37197" spans="1:14" s="224" customFormat="1">
      <c r="A37197" s="63"/>
      <c r="B37197" s="212"/>
      <c r="C37197" s="63"/>
      <c r="D37197" s="400"/>
      <c r="E37197" s="135"/>
      <c r="F37197" s="136"/>
      <c r="G37197" s="136"/>
      <c r="H37197" s="135"/>
      <c r="I37197" s="135"/>
      <c r="J37197" s="222"/>
      <c r="K37197" s="223"/>
      <c r="L37197" s="212"/>
      <c r="M37197" s="211"/>
      <c r="N37197" s="212"/>
    </row>
    <row r="37229" spans="1:14" s="224" customFormat="1">
      <c r="A37229" s="63"/>
      <c r="B37229" s="212"/>
      <c r="C37229" s="63"/>
      <c r="D37229" s="400"/>
      <c r="E37229" s="135"/>
      <c r="F37229" s="136"/>
      <c r="G37229" s="136"/>
      <c r="H37229" s="135"/>
      <c r="I37229" s="135"/>
      <c r="J37229" s="222"/>
      <c r="K37229" s="223"/>
      <c r="L37229" s="212"/>
      <c r="M37229" s="211"/>
      <c r="N37229" s="212"/>
    </row>
    <row r="37261" spans="1:14" s="224" customFormat="1">
      <c r="A37261" s="63"/>
      <c r="B37261" s="212"/>
      <c r="C37261" s="63"/>
      <c r="D37261" s="400"/>
      <c r="E37261" s="135"/>
      <c r="F37261" s="136"/>
      <c r="G37261" s="136"/>
      <c r="H37261" s="135"/>
      <c r="I37261" s="135"/>
      <c r="J37261" s="222"/>
      <c r="K37261" s="223"/>
      <c r="L37261" s="212"/>
      <c r="M37261" s="211"/>
      <c r="N37261" s="212"/>
    </row>
    <row r="37293" spans="1:14" s="224" customFormat="1">
      <c r="A37293" s="63"/>
      <c r="B37293" s="212"/>
      <c r="C37293" s="63"/>
      <c r="D37293" s="400"/>
      <c r="E37293" s="135"/>
      <c r="F37293" s="136"/>
      <c r="G37293" s="136"/>
      <c r="H37293" s="135"/>
      <c r="I37293" s="135"/>
      <c r="J37293" s="222"/>
      <c r="K37293" s="223"/>
      <c r="L37293" s="212"/>
      <c r="M37293" s="211"/>
      <c r="N37293" s="212"/>
    </row>
    <row r="37325" spans="1:14" s="224" customFormat="1">
      <c r="A37325" s="63"/>
      <c r="B37325" s="212"/>
      <c r="C37325" s="63"/>
      <c r="D37325" s="400"/>
      <c r="E37325" s="135"/>
      <c r="F37325" s="136"/>
      <c r="G37325" s="136"/>
      <c r="H37325" s="135"/>
      <c r="I37325" s="135"/>
      <c r="J37325" s="222"/>
      <c r="K37325" s="223"/>
      <c r="L37325" s="212"/>
      <c r="M37325" s="211"/>
      <c r="N37325" s="212"/>
    </row>
    <row r="37357" spans="1:14" s="224" customFormat="1">
      <c r="A37357" s="63"/>
      <c r="B37357" s="212"/>
      <c r="C37357" s="63"/>
      <c r="D37357" s="400"/>
      <c r="E37357" s="135"/>
      <c r="F37357" s="136"/>
      <c r="G37357" s="136"/>
      <c r="H37357" s="135"/>
      <c r="I37357" s="135"/>
      <c r="J37357" s="222"/>
      <c r="K37357" s="223"/>
      <c r="L37357" s="212"/>
      <c r="M37357" s="211"/>
      <c r="N37357" s="212"/>
    </row>
    <row r="37389" spans="1:14" s="224" customFormat="1">
      <c r="A37389" s="63"/>
      <c r="B37389" s="212"/>
      <c r="C37389" s="63"/>
      <c r="D37389" s="400"/>
      <c r="E37389" s="135"/>
      <c r="F37389" s="136"/>
      <c r="G37389" s="136"/>
      <c r="H37389" s="135"/>
      <c r="I37389" s="135"/>
      <c r="J37389" s="222"/>
      <c r="K37389" s="223"/>
      <c r="L37389" s="212"/>
      <c r="M37389" s="211"/>
      <c r="N37389" s="212"/>
    </row>
    <row r="37421" spans="1:14" s="224" customFormat="1">
      <c r="A37421" s="63"/>
      <c r="B37421" s="212"/>
      <c r="C37421" s="63"/>
      <c r="D37421" s="400"/>
      <c r="E37421" s="135"/>
      <c r="F37421" s="136"/>
      <c r="G37421" s="136"/>
      <c r="H37421" s="135"/>
      <c r="I37421" s="135"/>
      <c r="J37421" s="222"/>
      <c r="K37421" s="223"/>
      <c r="L37421" s="212"/>
      <c r="M37421" s="211"/>
      <c r="N37421" s="212"/>
    </row>
    <row r="37453" spans="1:14" s="224" customFormat="1">
      <c r="A37453" s="63"/>
      <c r="B37453" s="212"/>
      <c r="C37453" s="63"/>
      <c r="D37453" s="400"/>
      <c r="E37453" s="135"/>
      <c r="F37453" s="136"/>
      <c r="G37453" s="136"/>
      <c r="H37453" s="135"/>
      <c r="I37453" s="135"/>
      <c r="J37453" s="222"/>
      <c r="K37453" s="223"/>
      <c r="L37453" s="212"/>
      <c r="M37453" s="211"/>
      <c r="N37453" s="212"/>
    </row>
    <row r="37485" spans="1:14" s="224" customFormat="1">
      <c r="A37485" s="63"/>
      <c r="B37485" s="212"/>
      <c r="C37485" s="63"/>
      <c r="D37485" s="400"/>
      <c r="E37485" s="135"/>
      <c r="F37485" s="136"/>
      <c r="G37485" s="136"/>
      <c r="H37485" s="135"/>
      <c r="I37485" s="135"/>
      <c r="J37485" s="222"/>
      <c r="K37485" s="223"/>
      <c r="L37485" s="212"/>
      <c r="M37485" s="211"/>
      <c r="N37485" s="212"/>
    </row>
    <row r="37517" spans="1:14" s="224" customFormat="1">
      <c r="A37517" s="63"/>
      <c r="B37517" s="212"/>
      <c r="C37517" s="63"/>
      <c r="D37517" s="400"/>
      <c r="E37517" s="135"/>
      <c r="F37517" s="136"/>
      <c r="G37517" s="136"/>
      <c r="H37517" s="135"/>
      <c r="I37517" s="135"/>
      <c r="J37517" s="222"/>
      <c r="K37517" s="223"/>
      <c r="L37517" s="212"/>
      <c r="M37517" s="211"/>
      <c r="N37517" s="212"/>
    </row>
    <row r="37549" spans="1:14" s="224" customFormat="1">
      <c r="A37549" s="63"/>
      <c r="B37549" s="212"/>
      <c r="C37549" s="63"/>
      <c r="D37549" s="400"/>
      <c r="E37549" s="135"/>
      <c r="F37549" s="136"/>
      <c r="G37549" s="136"/>
      <c r="H37549" s="135"/>
      <c r="I37549" s="135"/>
      <c r="J37549" s="222"/>
      <c r="K37549" s="223"/>
      <c r="L37549" s="212"/>
      <c r="M37549" s="211"/>
      <c r="N37549" s="212"/>
    </row>
    <row r="37581" spans="1:14" s="224" customFormat="1">
      <c r="A37581" s="63"/>
      <c r="B37581" s="212"/>
      <c r="C37581" s="63"/>
      <c r="D37581" s="400"/>
      <c r="E37581" s="135"/>
      <c r="F37581" s="136"/>
      <c r="G37581" s="136"/>
      <c r="H37581" s="135"/>
      <c r="I37581" s="135"/>
      <c r="J37581" s="222"/>
      <c r="K37581" s="223"/>
      <c r="L37581" s="212"/>
      <c r="M37581" s="211"/>
      <c r="N37581" s="212"/>
    </row>
    <row r="37613" spans="1:14" s="224" customFormat="1">
      <c r="A37613" s="63"/>
      <c r="B37613" s="212"/>
      <c r="C37613" s="63"/>
      <c r="D37613" s="400"/>
      <c r="E37613" s="135"/>
      <c r="F37613" s="136"/>
      <c r="G37613" s="136"/>
      <c r="H37613" s="135"/>
      <c r="I37613" s="135"/>
      <c r="J37613" s="222"/>
      <c r="K37613" s="223"/>
      <c r="L37613" s="212"/>
      <c r="M37613" s="211"/>
      <c r="N37613" s="212"/>
    </row>
    <row r="37645" spans="1:14" s="224" customFormat="1">
      <c r="A37645" s="63"/>
      <c r="B37645" s="212"/>
      <c r="C37645" s="63"/>
      <c r="D37645" s="400"/>
      <c r="E37645" s="135"/>
      <c r="F37645" s="136"/>
      <c r="G37645" s="136"/>
      <c r="H37645" s="135"/>
      <c r="I37645" s="135"/>
      <c r="J37645" s="222"/>
      <c r="K37645" s="223"/>
      <c r="L37645" s="212"/>
      <c r="M37645" s="211"/>
      <c r="N37645" s="212"/>
    </row>
    <row r="37677" spans="1:14" s="224" customFormat="1">
      <c r="A37677" s="63"/>
      <c r="B37677" s="212"/>
      <c r="C37677" s="63"/>
      <c r="D37677" s="400"/>
      <c r="E37677" s="135"/>
      <c r="F37677" s="136"/>
      <c r="G37677" s="136"/>
      <c r="H37677" s="135"/>
      <c r="I37677" s="135"/>
      <c r="J37677" s="222"/>
      <c r="K37677" s="223"/>
      <c r="L37677" s="212"/>
      <c r="M37677" s="211"/>
      <c r="N37677" s="212"/>
    </row>
    <row r="37709" spans="1:14" s="224" customFormat="1">
      <c r="A37709" s="63"/>
      <c r="B37709" s="212"/>
      <c r="C37709" s="63"/>
      <c r="D37709" s="400"/>
      <c r="E37709" s="135"/>
      <c r="F37709" s="136"/>
      <c r="G37709" s="136"/>
      <c r="H37709" s="135"/>
      <c r="I37709" s="135"/>
      <c r="J37709" s="222"/>
      <c r="K37709" s="223"/>
      <c r="L37709" s="212"/>
      <c r="M37709" s="211"/>
      <c r="N37709" s="212"/>
    </row>
    <row r="37741" spans="1:14" s="224" customFormat="1">
      <c r="A37741" s="63"/>
      <c r="B37741" s="212"/>
      <c r="C37741" s="63"/>
      <c r="D37741" s="400"/>
      <c r="E37741" s="135"/>
      <c r="F37741" s="136"/>
      <c r="G37741" s="136"/>
      <c r="H37741" s="135"/>
      <c r="I37741" s="135"/>
      <c r="J37741" s="222"/>
      <c r="K37741" s="223"/>
      <c r="L37741" s="212"/>
      <c r="M37741" s="211"/>
      <c r="N37741" s="212"/>
    </row>
    <row r="37773" spans="1:14" s="224" customFormat="1">
      <c r="A37773" s="63"/>
      <c r="B37773" s="212"/>
      <c r="C37773" s="63"/>
      <c r="D37773" s="400"/>
      <c r="E37773" s="135"/>
      <c r="F37773" s="136"/>
      <c r="G37773" s="136"/>
      <c r="H37773" s="135"/>
      <c r="I37773" s="135"/>
      <c r="J37773" s="222"/>
      <c r="K37773" s="223"/>
      <c r="L37773" s="212"/>
      <c r="M37773" s="211"/>
      <c r="N37773" s="212"/>
    </row>
    <row r="37805" spans="1:14" s="224" customFormat="1">
      <c r="A37805" s="63"/>
      <c r="B37805" s="212"/>
      <c r="C37805" s="63"/>
      <c r="D37805" s="400"/>
      <c r="E37805" s="135"/>
      <c r="F37805" s="136"/>
      <c r="G37805" s="136"/>
      <c r="H37805" s="135"/>
      <c r="I37805" s="135"/>
      <c r="J37805" s="222"/>
      <c r="K37805" s="223"/>
      <c r="L37805" s="212"/>
      <c r="M37805" s="211"/>
      <c r="N37805" s="212"/>
    </row>
    <row r="37837" spans="1:14" s="224" customFormat="1">
      <c r="A37837" s="63"/>
      <c r="B37837" s="212"/>
      <c r="C37837" s="63"/>
      <c r="D37837" s="400"/>
      <c r="E37837" s="135"/>
      <c r="F37837" s="136"/>
      <c r="G37837" s="136"/>
      <c r="H37837" s="135"/>
      <c r="I37837" s="135"/>
      <c r="J37837" s="222"/>
      <c r="K37837" s="223"/>
      <c r="L37837" s="212"/>
      <c r="M37837" s="211"/>
      <c r="N37837" s="212"/>
    </row>
    <row r="37869" spans="1:14" s="224" customFormat="1">
      <c r="A37869" s="63"/>
      <c r="B37869" s="212"/>
      <c r="C37869" s="63"/>
      <c r="D37869" s="400"/>
      <c r="E37869" s="135"/>
      <c r="F37869" s="136"/>
      <c r="G37869" s="136"/>
      <c r="H37869" s="135"/>
      <c r="I37869" s="135"/>
      <c r="J37869" s="222"/>
      <c r="K37869" s="223"/>
      <c r="L37869" s="212"/>
      <c r="M37869" s="211"/>
      <c r="N37869" s="212"/>
    </row>
    <row r="37901" spans="1:14" s="224" customFormat="1">
      <c r="A37901" s="63"/>
      <c r="B37901" s="212"/>
      <c r="C37901" s="63"/>
      <c r="D37901" s="400"/>
      <c r="E37901" s="135"/>
      <c r="F37901" s="136"/>
      <c r="G37901" s="136"/>
      <c r="H37901" s="135"/>
      <c r="I37901" s="135"/>
      <c r="J37901" s="222"/>
      <c r="K37901" s="223"/>
      <c r="L37901" s="212"/>
      <c r="M37901" s="211"/>
      <c r="N37901" s="212"/>
    </row>
    <row r="37933" spans="1:14" s="224" customFormat="1">
      <c r="A37933" s="63"/>
      <c r="B37933" s="212"/>
      <c r="C37933" s="63"/>
      <c r="D37933" s="400"/>
      <c r="E37933" s="135"/>
      <c r="F37933" s="136"/>
      <c r="G37933" s="136"/>
      <c r="H37933" s="135"/>
      <c r="I37933" s="135"/>
      <c r="J37933" s="222"/>
      <c r="K37933" s="223"/>
      <c r="L37933" s="212"/>
      <c r="M37933" s="211"/>
      <c r="N37933" s="212"/>
    </row>
    <row r="37965" spans="1:14" s="224" customFormat="1">
      <c r="A37965" s="63"/>
      <c r="B37965" s="212"/>
      <c r="C37965" s="63"/>
      <c r="D37965" s="400"/>
      <c r="E37965" s="135"/>
      <c r="F37965" s="136"/>
      <c r="G37965" s="136"/>
      <c r="H37965" s="135"/>
      <c r="I37965" s="135"/>
      <c r="J37965" s="222"/>
      <c r="K37965" s="223"/>
      <c r="L37965" s="212"/>
      <c r="M37965" s="211"/>
      <c r="N37965" s="212"/>
    </row>
    <row r="37997" spans="1:14" s="224" customFormat="1">
      <c r="A37997" s="63"/>
      <c r="B37997" s="212"/>
      <c r="C37997" s="63"/>
      <c r="D37997" s="400"/>
      <c r="E37997" s="135"/>
      <c r="F37997" s="136"/>
      <c r="G37997" s="136"/>
      <c r="H37997" s="135"/>
      <c r="I37997" s="135"/>
      <c r="J37997" s="222"/>
      <c r="K37997" s="223"/>
      <c r="L37997" s="212"/>
      <c r="M37997" s="211"/>
      <c r="N37997" s="212"/>
    </row>
    <row r="38029" spans="1:14" s="224" customFormat="1">
      <c r="A38029" s="63"/>
      <c r="B38029" s="212"/>
      <c r="C38029" s="63"/>
      <c r="D38029" s="400"/>
      <c r="E38029" s="135"/>
      <c r="F38029" s="136"/>
      <c r="G38029" s="136"/>
      <c r="H38029" s="135"/>
      <c r="I38029" s="135"/>
      <c r="J38029" s="222"/>
      <c r="K38029" s="223"/>
      <c r="L38029" s="212"/>
      <c r="M38029" s="211"/>
      <c r="N38029" s="212"/>
    </row>
    <row r="38061" spans="1:14" s="224" customFormat="1">
      <c r="A38061" s="63"/>
      <c r="B38061" s="212"/>
      <c r="C38061" s="63"/>
      <c r="D38061" s="400"/>
      <c r="E38061" s="135"/>
      <c r="F38061" s="136"/>
      <c r="G38061" s="136"/>
      <c r="H38061" s="135"/>
      <c r="I38061" s="135"/>
      <c r="J38061" s="222"/>
      <c r="K38061" s="223"/>
      <c r="L38061" s="212"/>
      <c r="M38061" s="211"/>
      <c r="N38061" s="212"/>
    </row>
    <row r="38093" spans="1:14" s="224" customFormat="1">
      <c r="A38093" s="63"/>
      <c r="B38093" s="212"/>
      <c r="C38093" s="63"/>
      <c r="D38093" s="400"/>
      <c r="E38093" s="135"/>
      <c r="F38093" s="136"/>
      <c r="G38093" s="136"/>
      <c r="H38093" s="135"/>
      <c r="I38093" s="135"/>
      <c r="J38093" s="222"/>
      <c r="K38093" s="223"/>
      <c r="L38093" s="212"/>
      <c r="M38093" s="211"/>
      <c r="N38093" s="212"/>
    </row>
    <row r="38125" spans="1:14" s="224" customFormat="1">
      <c r="A38125" s="63"/>
      <c r="B38125" s="212"/>
      <c r="C38125" s="63"/>
      <c r="D38125" s="400"/>
      <c r="E38125" s="135"/>
      <c r="F38125" s="136"/>
      <c r="G38125" s="136"/>
      <c r="H38125" s="135"/>
      <c r="I38125" s="135"/>
      <c r="J38125" s="222"/>
      <c r="K38125" s="223"/>
      <c r="L38125" s="212"/>
      <c r="M38125" s="211"/>
      <c r="N38125" s="212"/>
    </row>
    <row r="38157" spans="1:14" s="224" customFormat="1">
      <c r="A38157" s="63"/>
      <c r="B38157" s="212"/>
      <c r="C38157" s="63"/>
      <c r="D38157" s="400"/>
      <c r="E38157" s="135"/>
      <c r="F38157" s="136"/>
      <c r="G38157" s="136"/>
      <c r="H38157" s="135"/>
      <c r="I38157" s="135"/>
      <c r="J38157" s="222"/>
      <c r="K38157" s="223"/>
      <c r="L38157" s="212"/>
      <c r="M38157" s="211"/>
      <c r="N38157" s="212"/>
    </row>
    <row r="38189" spans="1:14" s="224" customFormat="1">
      <c r="A38189" s="63"/>
      <c r="B38189" s="212"/>
      <c r="C38189" s="63"/>
      <c r="D38189" s="400"/>
      <c r="E38189" s="135"/>
      <c r="F38189" s="136"/>
      <c r="G38189" s="136"/>
      <c r="H38189" s="135"/>
      <c r="I38189" s="135"/>
      <c r="J38189" s="222"/>
      <c r="K38189" s="223"/>
      <c r="L38189" s="212"/>
      <c r="M38189" s="211"/>
      <c r="N38189" s="212"/>
    </row>
    <row r="38221" spans="1:14" s="224" customFormat="1">
      <c r="A38221" s="63"/>
      <c r="B38221" s="212"/>
      <c r="C38221" s="63"/>
      <c r="D38221" s="400"/>
      <c r="E38221" s="135"/>
      <c r="F38221" s="136"/>
      <c r="G38221" s="136"/>
      <c r="H38221" s="135"/>
      <c r="I38221" s="135"/>
      <c r="J38221" s="222"/>
      <c r="K38221" s="223"/>
      <c r="L38221" s="212"/>
      <c r="M38221" s="211"/>
      <c r="N38221" s="212"/>
    </row>
    <row r="38253" spans="1:14" s="224" customFormat="1">
      <c r="A38253" s="63"/>
      <c r="B38253" s="212"/>
      <c r="C38253" s="63"/>
      <c r="D38253" s="400"/>
      <c r="E38253" s="135"/>
      <c r="F38253" s="136"/>
      <c r="G38253" s="136"/>
      <c r="H38253" s="135"/>
      <c r="I38253" s="135"/>
      <c r="J38253" s="222"/>
      <c r="K38253" s="223"/>
      <c r="L38253" s="212"/>
      <c r="M38253" s="211"/>
      <c r="N38253" s="212"/>
    </row>
    <row r="38285" spans="1:14" s="224" customFormat="1">
      <c r="A38285" s="63"/>
      <c r="B38285" s="212"/>
      <c r="C38285" s="63"/>
      <c r="D38285" s="400"/>
      <c r="E38285" s="135"/>
      <c r="F38285" s="136"/>
      <c r="G38285" s="136"/>
      <c r="H38285" s="135"/>
      <c r="I38285" s="135"/>
      <c r="J38285" s="222"/>
      <c r="K38285" s="223"/>
      <c r="L38285" s="212"/>
      <c r="M38285" s="211"/>
      <c r="N38285" s="212"/>
    </row>
    <row r="38317" spans="1:14" s="224" customFormat="1">
      <c r="A38317" s="63"/>
      <c r="B38317" s="212"/>
      <c r="C38317" s="63"/>
      <c r="D38317" s="400"/>
      <c r="E38317" s="135"/>
      <c r="F38317" s="136"/>
      <c r="G38317" s="136"/>
      <c r="H38317" s="135"/>
      <c r="I38317" s="135"/>
      <c r="J38317" s="222"/>
      <c r="K38317" s="223"/>
      <c r="L38317" s="212"/>
      <c r="M38317" s="211"/>
      <c r="N38317" s="212"/>
    </row>
    <row r="38349" spans="1:14" s="224" customFormat="1">
      <c r="A38349" s="63"/>
      <c r="B38349" s="212"/>
      <c r="C38349" s="63"/>
      <c r="D38349" s="400"/>
      <c r="E38349" s="135"/>
      <c r="F38349" s="136"/>
      <c r="G38349" s="136"/>
      <c r="H38349" s="135"/>
      <c r="I38349" s="135"/>
      <c r="J38349" s="222"/>
      <c r="K38349" s="223"/>
      <c r="L38349" s="212"/>
      <c r="M38349" s="211"/>
      <c r="N38349" s="212"/>
    </row>
    <row r="38381" spans="1:14" s="224" customFormat="1">
      <c r="A38381" s="63"/>
      <c r="B38381" s="212"/>
      <c r="C38381" s="63"/>
      <c r="D38381" s="400"/>
      <c r="E38381" s="135"/>
      <c r="F38381" s="136"/>
      <c r="G38381" s="136"/>
      <c r="H38381" s="135"/>
      <c r="I38381" s="135"/>
      <c r="J38381" s="222"/>
      <c r="K38381" s="223"/>
      <c r="L38381" s="212"/>
      <c r="M38381" s="211"/>
      <c r="N38381" s="212"/>
    </row>
    <row r="38413" spans="1:14" s="224" customFormat="1">
      <c r="A38413" s="63"/>
      <c r="B38413" s="212"/>
      <c r="C38413" s="63"/>
      <c r="D38413" s="400"/>
      <c r="E38413" s="135"/>
      <c r="F38413" s="136"/>
      <c r="G38413" s="136"/>
      <c r="H38413" s="135"/>
      <c r="I38413" s="135"/>
      <c r="J38413" s="222"/>
      <c r="K38413" s="223"/>
      <c r="L38413" s="212"/>
      <c r="M38413" s="211"/>
      <c r="N38413" s="212"/>
    </row>
    <row r="38445" spans="1:14" s="224" customFormat="1">
      <c r="A38445" s="63"/>
      <c r="B38445" s="212"/>
      <c r="C38445" s="63"/>
      <c r="D38445" s="400"/>
      <c r="E38445" s="135"/>
      <c r="F38445" s="136"/>
      <c r="G38445" s="136"/>
      <c r="H38445" s="135"/>
      <c r="I38445" s="135"/>
      <c r="J38445" s="222"/>
      <c r="K38445" s="223"/>
      <c r="L38445" s="212"/>
      <c r="M38445" s="211"/>
      <c r="N38445" s="212"/>
    </row>
    <row r="38477" spans="1:14" s="224" customFormat="1">
      <c r="A38477" s="63"/>
      <c r="B38477" s="212"/>
      <c r="C38477" s="63"/>
      <c r="D38477" s="400"/>
      <c r="E38477" s="135"/>
      <c r="F38477" s="136"/>
      <c r="G38477" s="136"/>
      <c r="H38477" s="135"/>
      <c r="I38477" s="135"/>
      <c r="J38477" s="222"/>
      <c r="K38477" s="223"/>
      <c r="L38477" s="212"/>
      <c r="M38477" s="211"/>
      <c r="N38477" s="212"/>
    </row>
    <row r="38509" spans="1:14" s="224" customFormat="1">
      <c r="A38509" s="63"/>
      <c r="B38509" s="212"/>
      <c r="C38509" s="63"/>
      <c r="D38509" s="400"/>
      <c r="E38509" s="135"/>
      <c r="F38509" s="136"/>
      <c r="G38509" s="136"/>
      <c r="H38509" s="135"/>
      <c r="I38509" s="135"/>
      <c r="J38509" s="222"/>
      <c r="K38509" s="223"/>
      <c r="L38509" s="212"/>
      <c r="M38509" s="211"/>
      <c r="N38509" s="212"/>
    </row>
    <row r="38541" spans="1:14" s="224" customFormat="1">
      <c r="A38541" s="63"/>
      <c r="B38541" s="212"/>
      <c r="C38541" s="63"/>
      <c r="D38541" s="400"/>
      <c r="E38541" s="135"/>
      <c r="F38541" s="136"/>
      <c r="G38541" s="136"/>
      <c r="H38541" s="135"/>
      <c r="I38541" s="135"/>
      <c r="J38541" s="222"/>
      <c r="K38541" s="223"/>
      <c r="L38541" s="212"/>
      <c r="M38541" s="211"/>
      <c r="N38541" s="212"/>
    </row>
    <row r="38573" spans="1:14" s="224" customFormat="1">
      <c r="A38573" s="63"/>
      <c r="B38573" s="212"/>
      <c r="C38573" s="63"/>
      <c r="D38573" s="400"/>
      <c r="E38573" s="135"/>
      <c r="F38573" s="136"/>
      <c r="G38573" s="136"/>
      <c r="H38573" s="135"/>
      <c r="I38573" s="135"/>
      <c r="J38573" s="222"/>
      <c r="K38573" s="223"/>
      <c r="L38573" s="212"/>
      <c r="M38573" s="211"/>
      <c r="N38573" s="212"/>
    </row>
    <row r="38605" spans="1:14" s="224" customFormat="1">
      <c r="A38605" s="63"/>
      <c r="B38605" s="212"/>
      <c r="C38605" s="63"/>
      <c r="D38605" s="400"/>
      <c r="E38605" s="135"/>
      <c r="F38605" s="136"/>
      <c r="G38605" s="136"/>
      <c r="H38605" s="135"/>
      <c r="I38605" s="135"/>
      <c r="J38605" s="222"/>
      <c r="K38605" s="223"/>
      <c r="L38605" s="212"/>
      <c r="M38605" s="211"/>
      <c r="N38605" s="212"/>
    </row>
    <row r="38637" spans="1:14" s="224" customFormat="1">
      <c r="A38637" s="63"/>
      <c r="B38637" s="212"/>
      <c r="C38637" s="63"/>
      <c r="D38637" s="400"/>
      <c r="E38637" s="135"/>
      <c r="F38637" s="136"/>
      <c r="G38637" s="136"/>
      <c r="H38637" s="135"/>
      <c r="I38637" s="135"/>
      <c r="J38637" s="222"/>
      <c r="K38637" s="223"/>
      <c r="L38637" s="212"/>
      <c r="M38637" s="211"/>
      <c r="N38637" s="212"/>
    </row>
    <row r="38669" spans="1:14" s="224" customFormat="1">
      <c r="A38669" s="63"/>
      <c r="B38669" s="212"/>
      <c r="C38669" s="63"/>
      <c r="D38669" s="400"/>
      <c r="E38669" s="135"/>
      <c r="F38669" s="136"/>
      <c r="G38669" s="136"/>
      <c r="H38669" s="135"/>
      <c r="I38669" s="135"/>
      <c r="J38669" s="222"/>
      <c r="K38669" s="223"/>
      <c r="L38669" s="212"/>
      <c r="M38669" s="211"/>
      <c r="N38669" s="212"/>
    </row>
    <row r="38701" spans="1:14" s="224" customFormat="1">
      <c r="A38701" s="63"/>
      <c r="B38701" s="212"/>
      <c r="C38701" s="63"/>
      <c r="D38701" s="400"/>
      <c r="E38701" s="135"/>
      <c r="F38701" s="136"/>
      <c r="G38701" s="136"/>
      <c r="H38701" s="135"/>
      <c r="I38701" s="135"/>
      <c r="J38701" s="222"/>
      <c r="K38701" s="223"/>
      <c r="L38701" s="212"/>
      <c r="M38701" s="211"/>
      <c r="N38701" s="212"/>
    </row>
    <row r="38733" spans="1:14" s="224" customFormat="1">
      <c r="A38733" s="63"/>
      <c r="B38733" s="212"/>
      <c r="C38733" s="63"/>
      <c r="D38733" s="400"/>
      <c r="E38733" s="135"/>
      <c r="F38733" s="136"/>
      <c r="G38733" s="136"/>
      <c r="H38733" s="135"/>
      <c r="I38733" s="135"/>
      <c r="J38733" s="222"/>
      <c r="K38733" s="223"/>
      <c r="L38733" s="212"/>
      <c r="M38733" s="211"/>
      <c r="N38733" s="212"/>
    </row>
    <row r="38765" spans="1:14" s="224" customFormat="1">
      <c r="A38765" s="63"/>
      <c r="B38765" s="212"/>
      <c r="C38765" s="63"/>
      <c r="D38765" s="400"/>
      <c r="E38765" s="135"/>
      <c r="F38765" s="136"/>
      <c r="G38765" s="136"/>
      <c r="H38765" s="135"/>
      <c r="I38765" s="135"/>
      <c r="J38765" s="222"/>
      <c r="K38765" s="223"/>
      <c r="L38765" s="212"/>
      <c r="M38765" s="211"/>
      <c r="N38765" s="212"/>
    </row>
    <row r="38797" spans="1:14" s="224" customFormat="1">
      <c r="A38797" s="63"/>
      <c r="B38797" s="212"/>
      <c r="C38797" s="63"/>
      <c r="D38797" s="400"/>
      <c r="E38797" s="135"/>
      <c r="F38797" s="136"/>
      <c r="G38797" s="136"/>
      <c r="H38797" s="135"/>
      <c r="I38797" s="135"/>
      <c r="J38797" s="222"/>
      <c r="K38797" s="223"/>
      <c r="L38797" s="212"/>
      <c r="M38797" s="211"/>
      <c r="N38797" s="212"/>
    </row>
    <row r="38829" spans="1:14" s="224" customFormat="1">
      <c r="A38829" s="63"/>
      <c r="B38829" s="212"/>
      <c r="C38829" s="63"/>
      <c r="D38829" s="400"/>
      <c r="E38829" s="135"/>
      <c r="F38829" s="136"/>
      <c r="G38829" s="136"/>
      <c r="H38829" s="135"/>
      <c r="I38829" s="135"/>
      <c r="J38829" s="222"/>
      <c r="K38829" s="223"/>
      <c r="L38829" s="212"/>
      <c r="M38829" s="211"/>
      <c r="N38829" s="212"/>
    </row>
    <row r="38861" spans="1:14" s="224" customFormat="1">
      <c r="A38861" s="63"/>
      <c r="B38861" s="212"/>
      <c r="C38861" s="63"/>
      <c r="D38861" s="400"/>
      <c r="E38861" s="135"/>
      <c r="F38861" s="136"/>
      <c r="G38861" s="136"/>
      <c r="H38861" s="135"/>
      <c r="I38861" s="135"/>
      <c r="J38861" s="222"/>
      <c r="K38861" s="223"/>
      <c r="L38861" s="212"/>
      <c r="M38861" s="211"/>
      <c r="N38861" s="212"/>
    </row>
    <row r="38893" spans="1:14" s="224" customFormat="1">
      <c r="A38893" s="63"/>
      <c r="B38893" s="212"/>
      <c r="C38893" s="63"/>
      <c r="D38893" s="400"/>
      <c r="E38893" s="135"/>
      <c r="F38893" s="136"/>
      <c r="G38893" s="136"/>
      <c r="H38893" s="135"/>
      <c r="I38893" s="135"/>
      <c r="J38893" s="222"/>
      <c r="K38893" s="223"/>
      <c r="L38893" s="212"/>
      <c r="M38893" s="211"/>
      <c r="N38893" s="212"/>
    </row>
    <row r="38925" spans="1:14" s="224" customFormat="1">
      <c r="A38925" s="63"/>
      <c r="B38925" s="212"/>
      <c r="C38925" s="63"/>
      <c r="D38925" s="400"/>
      <c r="E38925" s="135"/>
      <c r="F38925" s="136"/>
      <c r="G38925" s="136"/>
      <c r="H38925" s="135"/>
      <c r="I38925" s="135"/>
      <c r="J38925" s="222"/>
      <c r="K38925" s="223"/>
      <c r="L38925" s="212"/>
      <c r="M38925" s="211"/>
      <c r="N38925" s="212"/>
    </row>
    <row r="38957" spans="1:14" s="224" customFormat="1">
      <c r="A38957" s="63"/>
      <c r="B38957" s="212"/>
      <c r="C38957" s="63"/>
      <c r="D38957" s="400"/>
      <c r="E38957" s="135"/>
      <c r="F38957" s="136"/>
      <c r="G38957" s="136"/>
      <c r="H38957" s="135"/>
      <c r="I38957" s="135"/>
      <c r="J38957" s="222"/>
      <c r="K38957" s="223"/>
      <c r="L38957" s="212"/>
      <c r="M38957" s="211"/>
      <c r="N38957" s="212"/>
    </row>
    <row r="38989" spans="1:14" s="224" customFormat="1">
      <c r="A38989" s="63"/>
      <c r="B38989" s="212"/>
      <c r="C38989" s="63"/>
      <c r="D38989" s="400"/>
      <c r="E38989" s="135"/>
      <c r="F38989" s="136"/>
      <c r="G38989" s="136"/>
      <c r="H38989" s="135"/>
      <c r="I38989" s="135"/>
      <c r="J38989" s="222"/>
      <c r="K38989" s="223"/>
      <c r="L38989" s="212"/>
      <c r="M38989" s="211"/>
      <c r="N38989" s="212"/>
    </row>
    <row r="39021" spans="1:14" s="224" customFormat="1">
      <c r="A39021" s="63"/>
      <c r="B39021" s="212"/>
      <c r="C39021" s="63"/>
      <c r="D39021" s="400"/>
      <c r="E39021" s="135"/>
      <c r="F39021" s="136"/>
      <c r="G39021" s="136"/>
      <c r="H39021" s="135"/>
      <c r="I39021" s="135"/>
      <c r="J39021" s="222"/>
      <c r="K39021" s="223"/>
      <c r="L39021" s="212"/>
      <c r="M39021" s="211"/>
      <c r="N39021" s="212"/>
    </row>
    <row r="39053" spans="1:14" s="224" customFormat="1">
      <c r="A39053" s="63"/>
      <c r="B39053" s="212"/>
      <c r="C39053" s="63"/>
      <c r="D39053" s="400"/>
      <c r="E39053" s="135"/>
      <c r="F39053" s="136"/>
      <c r="G39053" s="136"/>
      <c r="H39053" s="135"/>
      <c r="I39053" s="135"/>
      <c r="J39053" s="222"/>
      <c r="K39053" s="223"/>
      <c r="L39053" s="212"/>
      <c r="M39053" s="211"/>
      <c r="N39053" s="212"/>
    </row>
    <row r="39085" spans="1:14" s="224" customFormat="1">
      <c r="A39085" s="63"/>
      <c r="B39085" s="212"/>
      <c r="C39085" s="63"/>
      <c r="D39085" s="400"/>
      <c r="E39085" s="135"/>
      <c r="F39085" s="136"/>
      <c r="G39085" s="136"/>
      <c r="H39085" s="135"/>
      <c r="I39085" s="135"/>
      <c r="J39085" s="222"/>
      <c r="K39085" s="223"/>
      <c r="L39085" s="212"/>
      <c r="M39085" s="211"/>
      <c r="N39085" s="212"/>
    </row>
    <row r="39117" spans="1:14" s="224" customFormat="1">
      <c r="A39117" s="63"/>
      <c r="B39117" s="212"/>
      <c r="C39117" s="63"/>
      <c r="D39117" s="400"/>
      <c r="E39117" s="135"/>
      <c r="F39117" s="136"/>
      <c r="G39117" s="136"/>
      <c r="H39117" s="135"/>
      <c r="I39117" s="135"/>
      <c r="J39117" s="222"/>
      <c r="K39117" s="223"/>
      <c r="L39117" s="212"/>
      <c r="M39117" s="211"/>
      <c r="N39117" s="212"/>
    </row>
    <row r="39149" spans="1:14" s="224" customFormat="1">
      <c r="A39149" s="63"/>
      <c r="B39149" s="212"/>
      <c r="C39149" s="63"/>
      <c r="D39149" s="400"/>
      <c r="E39149" s="135"/>
      <c r="F39149" s="136"/>
      <c r="G39149" s="136"/>
      <c r="H39149" s="135"/>
      <c r="I39149" s="135"/>
      <c r="J39149" s="222"/>
      <c r="K39149" s="223"/>
      <c r="L39149" s="212"/>
      <c r="M39149" s="211"/>
      <c r="N39149" s="212"/>
    </row>
    <row r="39181" spans="1:14" s="224" customFormat="1">
      <c r="A39181" s="63"/>
      <c r="B39181" s="212"/>
      <c r="C39181" s="63"/>
      <c r="D39181" s="400"/>
      <c r="E39181" s="135"/>
      <c r="F39181" s="136"/>
      <c r="G39181" s="136"/>
      <c r="H39181" s="135"/>
      <c r="I39181" s="135"/>
      <c r="J39181" s="222"/>
      <c r="K39181" s="223"/>
      <c r="L39181" s="212"/>
      <c r="M39181" s="211"/>
      <c r="N39181" s="212"/>
    </row>
    <row r="39213" spans="1:14" s="224" customFormat="1">
      <c r="A39213" s="63"/>
      <c r="B39213" s="212"/>
      <c r="C39213" s="63"/>
      <c r="D39213" s="400"/>
      <c r="E39213" s="135"/>
      <c r="F39213" s="136"/>
      <c r="G39213" s="136"/>
      <c r="H39213" s="135"/>
      <c r="I39213" s="135"/>
      <c r="J39213" s="222"/>
      <c r="K39213" s="223"/>
      <c r="L39213" s="212"/>
      <c r="M39213" s="211"/>
      <c r="N39213" s="212"/>
    </row>
    <row r="39245" spans="1:14" s="224" customFormat="1">
      <c r="A39245" s="63"/>
      <c r="B39245" s="212"/>
      <c r="C39245" s="63"/>
      <c r="D39245" s="400"/>
      <c r="E39245" s="135"/>
      <c r="F39245" s="136"/>
      <c r="G39245" s="136"/>
      <c r="H39245" s="135"/>
      <c r="I39245" s="135"/>
      <c r="J39245" s="222"/>
      <c r="K39245" s="223"/>
      <c r="L39245" s="212"/>
      <c r="M39245" s="211"/>
      <c r="N39245" s="212"/>
    </row>
    <row r="39277" spans="1:14" s="224" customFormat="1">
      <c r="A39277" s="63"/>
      <c r="B39277" s="212"/>
      <c r="C39277" s="63"/>
      <c r="D39277" s="400"/>
      <c r="E39277" s="135"/>
      <c r="F39277" s="136"/>
      <c r="G39277" s="136"/>
      <c r="H39277" s="135"/>
      <c r="I39277" s="135"/>
      <c r="J39277" s="222"/>
      <c r="K39277" s="223"/>
      <c r="L39277" s="212"/>
      <c r="M39277" s="211"/>
      <c r="N39277" s="212"/>
    </row>
    <row r="39309" spans="1:14" s="224" customFormat="1">
      <c r="A39309" s="63"/>
      <c r="B39309" s="212"/>
      <c r="C39309" s="63"/>
      <c r="D39309" s="400"/>
      <c r="E39309" s="135"/>
      <c r="F39309" s="136"/>
      <c r="G39309" s="136"/>
      <c r="H39309" s="135"/>
      <c r="I39309" s="135"/>
      <c r="J39309" s="222"/>
      <c r="K39309" s="223"/>
      <c r="L39309" s="212"/>
      <c r="M39309" s="211"/>
      <c r="N39309" s="212"/>
    </row>
    <row r="39341" spans="1:14" s="224" customFormat="1">
      <c r="A39341" s="63"/>
      <c r="B39341" s="212"/>
      <c r="C39341" s="63"/>
      <c r="D39341" s="400"/>
      <c r="E39341" s="135"/>
      <c r="F39341" s="136"/>
      <c r="G39341" s="136"/>
      <c r="H39341" s="135"/>
      <c r="I39341" s="135"/>
      <c r="J39341" s="222"/>
      <c r="K39341" s="223"/>
      <c r="L39341" s="212"/>
      <c r="M39341" s="211"/>
      <c r="N39341" s="212"/>
    </row>
    <row r="39373" spans="1:14" s="224" customFormat="1">
      <c r="A39373" s="63"/>
      <c r="B39373" s="212"/>
      <c r="C39373" s="63"/>
      <c r="D39373" s="400"/>
      <c r="E39373" s="135"/>
      <c r="F39373" s="136"/>
      <c r="G39373" s="136"/>
      <c r="H39373" s="135"/>
      <c r="I39373" s="135"/>
      <c r="J39373" s="222"/>
      <c r="K39373" s="223"/>
      <c r="L39373" s="212"/>
      <c r="M39373" s="211"/>
      <c r="N39373" s="212"/>
    </row>
    <row r="39405" spans="1:14" s="224" customFormat="1">
      <c r="A39405" s="63"/>
      <c r="B39405" s="212"/>
      <c r="C39405" s="63"/>
      <c r="D39405" s="400"/>
      <c r="E39405" s="135"/>
      <c r="F39405" s="136"/>
      <c r="G39405" s="136"/>
      <c r="H39405" s="135"/>
      <c r="I39405" s="135"/>
      <c r="J39405" s="222"/>
      <c r="K39405" s="223"/>
      <c r="L39405" s="212"/>
      <c r="M39405" s="211"/>
      <c r="N39405" s="212"/>
    </row>
    <row r="39437" spans="1:14" s="224" customFormat="1">
      <c r="A39437" s="63"/>
      <c r="B39437" s="212"/>
      <c r="C39437" s="63"/>
      <c r="D39437" s="400"/>
      <c r="E39437" s="135"/>
      <c r="F39437" s="136"/>
      <c r="G39437" s="136"/>
      <c r="H39437" s="135"/>
      <c r="I39437" s="135"/>
      <c r="J39437" s="222"/>
      <c r="K39437" s="223"/>
      <c r="L39437" s="212"/>
      <c r="M39437" s="211"/>
      <c r="N39437" s="212"/>
    </row>
    <row r="39469" spans="1:14" s="224" customFormat="1">
      <c r="A39469" s="63"/>
      <c r="B39469" s="212"/>
      <c r="C39469" s="63"/>
      <c r="D39469" s="400"/>
      <c r="E39469" s="135"/>
      <c r="F39469" s="136"/>
      <c r="G39469" s="136"/>
      <c r="H39469" s="135"/>
      <c r="I39469" s="135"/>
      <c r="J39469" s="222"/>
      <c r="K39469" s="223"/>
      <c r="L39469" s="212"/>
      <c r="M39469" s="211"/>
      <c r="N39469" s="212"/>
    </row>
    <row r="39501" spans="1:14" s="224" customFormat="1">
      <c r="A39501" s="63"/>
      <c r="B39501" s="212"/>
      <c r="C39501" s="63"/>
      <c r="D39501" s="400"/>
      <c r="E39501" s="135"/>
      <c r="F39501" s="136"/>
      <c r="G39501" s="136"/>
      <c r="H39501" s="135"/>
      <c r="I39501" s="135"/>
      <c r="J39501" s="222"/>
      <c r="K39501" s="223"/>
      <c r="L39501" s="212"/>
      <c r="M39501" s="211"/>
      <c r="N39501" s="212"/>
    </row>
    <row r="39533" spans="1:14" s="224" customFormat="1">
      <c r="A39533" s="63"/>
      <c r="B39533" s="212"/>
      <c r="C39533" s="63"/>
      <c r="D39533" s="400"/>
      <c r="E39533" s="135"/>
      <c r="F39533" s="136"/>
      <c r="G39533" s="136"/>
      <c r="H39533" s="135"/>
      <c r="I39533" s="135"/>
      <c r="J39533" s="222"/>
      <c r="K39533" s="223"/>
      <c r="L39533" s="212"/>
      <c r="M39533" s="211"/>
      <c r="N39533" s="212"/>
    </row>
    <row r="39565" spans="1:14" s="224" customFormat="1">
      <c r="A39565" s="63"/>
      <c r="B39565" s="212"/>
      <c r="C39565" s="63"/>
      <c r="D39565" s="400"/>
      <c r="E39565" s="135"/>
      <c r="F39565" s="136"/>
      <c r="G39565" s="136"/>
      <c r="H39565" s="135"/>
      <c r="I39565" s="135"/>
      <c r="J39565" s="222"/>
      <c r="K39565" s="223"/>
      <c r="L39565" s="212"/>
      <c r="M39565" s="211"/>
      <c r="N39565" s="212"/>
    </row>
    <row r="39597" spans="1:14" s="224" customFormat="1">
      <c r="A39597" s="63"/>
      <c r="B39597" s="212"/>
      <c r="C39597" s="63"/>
      <c r="D39597" s="400"/>
      <c r="E39597" s="135"/>
      <c r="F39597" s="136"/>
      <c r="G39597" s="136"/>
      <c r="H39597" s="135"/>
      <c r="I39597" s="135"/>
      <c r="J39597" s="222"/>
      <c r="K39597" s="223"/>
      <c r="L39597" s="212"/>
      <c r="M39597" s="211"/>
      <c r="N39597" s="212"/>
    </row>
    <row r="39629" spans="1:14" s="224" customFormat="1">
      <c r="A39629" s="63"/>
      <c r="B39629" s="212"/>
      <c r="C39629" s="63"/>
      <c r="D39629" s="400"/>
      <c r="E39629" s="135"/>
      <c r="F39629" s="136"/>
      <c r="G39629" s="136"/>
      <c r="H39629" s="135"/>
      <c r="I39629" s="135"/>
      <c r="J39629" s="222"/>
      <c r="K39629" s="223"/>
      <c r="L39629" s="212"/>
      <c r="M39629" s="211"/>
      <c r="N39629" s="212"/>
    </row>
    <row r="39661" spans="1:14" s="224" customFormat="1">
      <c r="A39661" s="63"/>
      <c r="B39661" s="212"/>
      <c r="C39661" s="63"/>
      <c r="D39661" s="400"/>
      <c r="E39661" s="135"/>
      <c r="F39661" s="136"/>
      <c r="G39661" s="136"/>
      <c r="H39661" s="135"/>
      <c r="I39661" s="135"/>
      <c r="J39661" s="222"/>
      <c r="K39661" s="223"/>
      <c r="L39661" s="212"/>
      <c r="M39661" s="211"/>
      <c r="N39661" s="212"/>
    </row>
    <row r="39693" spans="1:14" s="224" customFormat="1">
      <c r="A39693" s="63"/>
      <c r="B39693" s="212"/>
      <c r="C39693" s="63"/>
      <c r="D39693" s="400"/>
      <c r="E39693" s="135"/>
      <c r="F39693" s="136"/>
      <c r="G39693" s="136"/>
      <c r="H39693" s="135"/>
      <c r="I39693" s="135"/>
      <c r="J39693" s="222"/>
      <c r="K39693" s="223"/>
      <c r="L39693" s="212"/>
      <c r="M39693" s="211"/>
      <c r="N39693" s="212"/>
    </row>
    <row r="39725" spans="1:14" s="224" customFormat="1">
      <c r="A39725" s="63"/>
      <c r="B39725" s="212"/>
      <c r="C39725" s="63"/>
      <c r="D39725" s="400"/>
      <c r="E39725" s="135"/>
      <c r="F39725" s="136"/>
      <c r="G39725" s="136"/>
      <c r="H39725" s="135"/>
      <c r="I39725" s="135"/>
      <c r="J39725" s="222"/>
      <c r="K39725" s="223"/>
      <c r="L39725" s="212"/>
      <c r="M39725" s="211"/>
      <c r="N39725" s="212"/>
    </row>
    <row r="39757" spans="1:14" s="224" customFormat="1">
      <c r="A39757" s="63"/>
      <c r="B39757" s="212"/>
      <c r="C39757" s="63"/>
      <c r="D39757" s="400"/>
      <c r="E39757" s="135"/>
      <c r="F39757" s="136"/>
      <c r="G39757" s="136"/>
      <c r="H39757" s="135"/>
      <c r="I39757" s="135"/>
      <c r="J39757" s="222"/>
      <c r="K39757" s="223"/>
      <c r="L39757" s="212"/>
      <c r="M39757" s="211"/>
      <c r="N39757" s="212"/>
    </row>
    <row r="39789" spans="1:14" s="224" customFormat="1">
      <c r="A39789" s="63"/>
      <c r="B39789" s="212"/>
      <c r="C39789" s="63"/>
      <c r="D39789" s="400"/>
      <c r="E39789" s="135"/>
      <c r="F39789" s="136"/>
      <c r="G39789" s="136"/>
      <c r="H39789" s="135"/>
      <c r="I39789" s="135"/>
      <c r="J39789" s="222"/>
      <c r="K39789" s="223"/>
      <c r="L39789" s="212"/>
      <c r="M39789" s="211"/>
      <c r="N39789" s="212"/>
    </row>
    <row r="39821" spans="1:14" s="224" customFormat="1">
      <c r="A39821" s="63"/>
      <c r="B39821" s="212"/>
      <c r="C39821" s="63"/>
      <c r="D39821" s="400"/>
      <c r="E39821" s="135"/>
      <c r="F39821" s="136"/>
      <c r="G39821" s="136"/>
      <c r="H39821" s="135"/>
      <c r="I39821" s="135"/>
      <c r="J39821" s="222"/>
      <c r="K39821" s="223"/>
      <c r="L39821" s="212"/>
      <c r="M39821" s="211"/>
      <c r="N39821" s="212"/>
    </row>
    <row r="39853" spans="1:14" s="224" customFormat="1">
      <c r="A39853" s="63"/>
      <c r="B39853" s="212"/>
      <c r="C39853" s="63"/>
      <c r="D39853" s="400"/>
      <c r="E39853" s="135"/>
      <c r="F39853" s="136"/>
      <c r="G39853" s="136"/>
      <c r="H39853" s="135"/>
      <c r="I39853" s="135"/>
      <c r="J39853" s="222"/>
      <c r="K39853" s="223"/>
      <c r="L39853" s="212"/>
      <c r="M39853" s="211"/>
      <c r="N39853" s="212"/>
    </row>
    <row r="39885" spans="1:14" s="224" customFormat="1">
      <c r="A39885" s="63"/>
      <c r="B39885" s="212"/>
      <c r="C39885" s="63"/>
      <c r="D39885" s="400"/>
      <c r="E39885" s="135"/>
      <c r="F39885" s="136"/>
      <c r="G39885" s="136"/>
      <c r="H39885" s="135"/>
      <c r="I39885" s="135"/>
      <c r="J39885" s="222"/>
      <c r="K39885" s="223"/>
      <c r="L39885" s="212"/>
      <c r="M39885" s="211"/>
      <c r="N39885" s="212"/>
    </row>
    <row r="39917" spans="1:14" s="224" customFormat="1">
      <c r="A39917" s="63"/>
      <c r="B39917" s="212"/>
      <c r="C39917" s="63"/>
      <c r="D39917" s="400"/>
      <c r="E39917" s="135"/>
      <c r="F39917" s="136"/>
      <c r="G39917" s="136"/>
      <c r="H39917" s="135"/>
      <c r="I39917" s="135"/>
      <c r="J39917" s="222"/>
      <c r="K39917" s="223"/>
      <c r="L39917" s="212"/>
      <c r="M39917" s="211"/>
      <c r="N39917" s="212"/>
    </row>
    <row r="39949" spans="1:14" s="224" customFormat="1">
      <c r="A39949" s="63"/>
      <c r="B39949" s="212"/>
      <c r="C39949" s="63"/>
      <c r="D39949" s="400"/>
      <c r="E39949" s="135"/>
      <c r="F39949" s="136"/>
      <c r="G39949" s="136"/>
      <c r="H39949" s="135"/>
      <c r="I39949" s="135"/>
      <c r="J39949" s="222"/>
      <c r="K39949" s="223"/>
      <c r="L39949" s="212"/>
      <c r="M39949" s="211"/>
      <c r="N39949" s="212"/>
    </row>
    <row r="39981" spans="1:14" s="224" customFormat="1">
      <c r="A39981" s="63"/>
      <c r="B39981" s="212"/>
      <c r="C39981" s="63"/>
      <c r="D39981" s="400"/>
      <c r="E39981" s="135"/>
      <c r="F39981" s="136"/>
      <c r="G39981" s="136"/>
      <c r="H39981" s="135"/>
      <c r="I39981" s="135"/>
      <c r="J39981" s="222"/>
      <c r="K39981" s="223"/>
      <c r="L39981" s="212"/>
      <c r="M39981" s="211"/>
      <c r="N39981" s="212"/>
    </row>
    <row r="40013" spans="1:14" s="224" customFormat="1">
      <c r="A40013" s="63"/>
      <c r="B40013" s="212"/>
      <c r="C40013" s="63"/>
      <c r="D40013" s="400"/>
      <c r="E40013" s="135"/>
      <c r="F40013" s="136"/>
      <c r="G40013" s="136"/>
      <c r="H40013" s="135"/>
      <c r="I40013" s="135"/>
      <c r="J40013" s="222"/>
      <c r="K40013" s="223"/>
      <c r="L40013" s="212"/>
      <c r="M40013" s="211"/>
      <c r="N40013" s="212"/>
    </row>
    <row r="40045" spans="1:14" s="224" customFormat="1">
      <c r="A40045" s="63"/>
      <c r="B40045" s="212"/>
      <c r="C40045" s="63"/>
      <c r="D40045" s="400"/>
      <c r="E40045" s="135"/>
      <c r="F40045" s="136"/>
      <c r="G40045" s="136"/>
      <c r="H40045" s="135"/>
      <c r="I40045" s="135"/>
      <c r="J40045" s="222"/>
      <c r="K40045" s="223"/>
      <c r="L40045" s="212"/>
      <c r="M40045" s="211"/>
      <c r="N40045" s="212"/>
    </row>
    <row r="40077" spans="1:14" s="224" customFormat="1">
      <c r="A40077" s="63"/>
      <c r="B40077" s="212"/>
      <c r="C40077" s="63"/>
      <c r="D40077" s="400"/>
      <c r="E40077" s="135"/>
      <c r="F40077" s="136"/>
      <c r="G40077" s="136"/>
      <c r="H40077" s="135"/>
      <c r="I40077" s="135"/>
      <c r="J40077" s="222"/>
      <c r="K40077" s="223"/>
      <c r="L40077" s="212"/>
      <c r="M40077" s="211"/>
      <c r="N40077" s="212"/>
    </row>
    <row r="40109" spans="1:14" s="224" customFormat="1">
      <c r="A40109" s="63"/>
      <c r="B40109" s="212"/>
      <c r="C40109" s="63"/>
      <c r="D40109" s="400"/>
      <c r="E40109" s="135"/>
      <c r="F40109" s="136"/>
      <c r="G40109" s="136"/>
      <c r="H40109" s="135"/>
      <c r="I40109" s="135"/>
      <c r="J40109" s="222"/>
      <c r="K40109" s="223"/>
      <c r="L40109" s="212"/>
      <c r="M40109" s="211"/>
      <c r="N40109" s="212"/>
    </row>
    <row r="40141" spans="1:14" s="224" customFormat="1">
      <c r="A40141" s="63"/>
      <c r="B40141" s="212"/>
      <c r="C40141" s="63"/>
      <c r="D40141" s="400"/>
      <c r="E40141" s="135"/>
      <c r="F40141" s="136"/>
      <c r="G40141" s="136"/>
      <c r="H40141" s="135"/>
      <c r="I40141" s="135"/>
      <c r="J40141" s="222"/>
      <c r="K40141" s="223"/>
      <c r="L40141" s="212"/>
      <c r="M40141" s="211"/>
      <c r="N40141" s="212"/>
    </row>
    <row r="40173" spans="1:14" s="224" customFormat="1">
      <c r="A40173" s="63"/>
      <c r="B40173" s="212"/>
      <c r="C40173" s="63"/>
      <c r="D40173" s="400"/>
      <c r="E40173" s="135"/>
      <c r="F40173" s="136"/>
      <c r="G40173" s="136"/>
      <c r="H40173" s="135"/>
      <c r="I40173" s="135"/>
      <c r="J40173" s="222"/>
      <c r="K40173" s="223"/>
      <c r="L40173" s="212"/>
      <c r="M40173" s="211"/>
      <c r="N40173" s="212"/>
    </row>
    <row r="40205" spans="1:14" s="224" customFormat="1">
      <c r="A40205" s="63"/>
      <c r="B40205" s="212"/>
      <c r="C40205" s="63"/>
      <c r="D40205" s="400"/>
      <c r="E40205" s="135"/>
      <c r="F40205" s="136"/>
      <c r="G40205" s="136"/>
      <c r="H40205" s="135"/>
      <c r="I40205" s="135"/>
      <c r="J40205" s="222"/>
      <c r="K40205" s="223"/>
      <c r="L40205" s="212"/>
      <c r="M40205" s="211"/>
      <c r="N40205" s="212"/>
    </row>
    <row r="40237" spans="1:14" s="224" customFormat="1">
      <c r="A40237" s="63"/>
      <c r="B40237" s="212"/>
      <c r="C40237" s="63"/>
      <c r="D40237" s="400"/>
      <c r="E40237" s="135"/>
      <c r="F40237" s="136"/>
      <c r="G40237" s="136"/>
      <c r="H40237" s="135"/>
      <c r="I40237" s="135"/>
      <c r="J40237" s="222"/>
      <c r="K40237" s="223"/>
      <c r="L40237" s="212"/>
      <c r="M40237" s="211"/>
      <c r="N40237" s="212"/>
    </row>
    <row r="40269" spans="1:14" s="224" customFormat="1">
      <c r="A40269" s="63"/>
      <c r="B40269" s="212"/>
      <c r="C40269" s="63"/>
      <c r="D40269" s="400"/>
      <c r="E40269" s="135"/>
      <c r="F40269" s="136"/>
      <c r="G40269" s="136"/>
      <c r="H40269" s="135"/>
      <c r="I40269" s="135"/>
      <c r="J40269" s="222"/>
      <c r="K40269" s="223"/>
      <c r="L40269" s="212"/>
      <c r="M40269" s="211"/>
      <c r="N40269" s="212"/>
    </row>
    <row r="40301" spans="1:14" s="224" customFormat="1">
      <c r="A40301" s="63"/>
      <c r="B40301" s="212"/>
      <c r="C40301" s="63"/>
      <c r="D40301" s="400"/>
      <c r="E40301" s="135"/>
      <c r="F40301" s="136"/>
      <c r="G40301" s="136"/>
      <c r="H40301" s="135"/>
      <c r="I40301" s="135"/>
      <c r="J40301" s="222"/>
      <c r="K40301" s="223"/>
      <c r="L40301" s="212"/>
      <c r="M40301" s="211"/>
      <c r="N40301" s="212"/>
    </row>
    <row r="40333" spans="1:14" s="224" customFormat="1">
      <c r="A40333" s="63"/>
      <c r="B40333" s="212"/>
      <c r="C40333" s="63"/>
      <c r="D40333" s="400"/>
      <c r="E40333" s="135"/>
      <c r="F40333" s="136"/>
      <c r="G40333" s="136"/>
      <c r="H40333" s="135"/>
      <c r="I40333" s="135"/>
      <c r="J40333" s="222"/>
      <c r="K40333" s="223"/>
      <c r="L40333" s="212"/>
      <c r="M40333" s="211"/>
      <c r="N40333" s="212"/>
    </row>
    <row r="40365" spans="1:14" s="224" customFormat="1">
      <c r="A40365" s="63"/>
      <c r="B40365" s="212"/>
      <c r="C40365" s="63"/>
      <c r="D40365" s="400"/>
      <c r="E40365" s="135"/>
      <c r="F40365" s="136"/>
      <c r="G40365" s="136"/>
      <c r="H40365" s="135"/>
      <c r="I40365" s="135"/>
      <c r="J40365" s="222"/>
      <c r="K40365" s="223"/>
      <c r="L40365" s="212"/>
      <c r="M40365" s="211"/>
      <c r="N40365" s="212"/>
    </row>
    <row r="40397" spans="1:14" s="224" customFormat="1">
      <c r="A40397" s="63"/>
      <c r="B40397" s="212"/>
      <c r="C40397" s="63"/>
      <c r="D40397" s="400"/>
      <c r="E40397" s="135"/>
      <c r="F40397" s="136"/>
      <c r="G40397" s="136"/>
      <c r="H40397" s="135"/>
      <c r="I40397" s="135"/>
      <c r="J40397" s="222"/>
      <c r="K40397" s="223"/>
      <c r="L40397" s="212"/>
      <c r="M40397" s="211"/>
      <c r="N40397" s="212"/>
    </row>
    <row r="40429" spans="1:14" s="224" customFormat="1">
      <c r="A40429" s="63"/>
      <c r="B40429" s="212"/>
      <c r="C40429" s="63"/>
      <c r="D40429" s="400"/>
      <c r="E40429" s="135"/>
      <c r="F40429" s="136"/>
      <c r="G40429" s="136"/>
      <c r="H40429" s="135"/>
      <c r="I40429" s="135"/>
      <c r="J40429" s="222"/>
      <c r="K40429" s="223"/>
      <c r="L40429" s="212"/>
      <c r="M40429" s="211"/>
      <c r="N40429" s="212"/>
    </row>
    <row r="40461" spans="1:14" s="224" customFormat="1">
      <c r="A40461" s="63"/>
      <c r="B40461" s="212"/>
      <c r="C40461" s="63"/>
      <c r="D40461" s="400"/>
      <c r="E40461" s="135"/>
      <c r="F40461" s="136"/>
      <c r="G40461" s="136"/>
      <c r="H40461" s="135"/>
      <c r="I40461" s="135"/>
      <c r="J40461" s="222"/>
      <c r="K40461" s="223"/>
      <c r="L40461" s="212"/>
      <c r="M40461" s="211"/>
      <c r="N40461" s="212"/>
    </row>
    <row r="40493" spans="1:14" s="224" customFormat="1">
      <c r="A40493" s="63"/>
      <c r="B40493" s="212"/>
      <c r="C40493" s="63"/>
      <c r="D40493" s="400"/>
      <c r="E40493" s="135"/>
      <c r="F40493" s="136"/>
      <c r="G40493" s="136"/>
      <c r="H40493" s="135"/>
      <c r="I40493" s="135"/>
      <c r="J40493" s="222"/>
      <c r="K40493" s="223"/>
      <c r="L40493" s="212"/>
      <c r="M40493" s="211"/>
      <c r="N40493" s="212"/>
    </row>
    <row r="40525" spans="1:14" s="224" customFormat="1">
      <c r="A40525" s="63"/>
      <c r="B40525" s="212"/>
      <c r="C40525" s="63"/>
      <c r="D40525" s="400"/>
      <c r="E40525" s="135"/>
      <c r="F40525" s="136"/>
      <c r="G40525" s="136"/>
      <c r="H40525" s="135"/>
      <c r="I40525" s="135"/>
      <c r="J40525" s="222"/>
      <c r="K40525" s="223"/>
      <c r="L40525" s="212"/>
      <c r="M40525" s="211"/>
      <c r="N40525" s="212"/>
    </row>
    <row r="40557" spans="1:14" s="224" customFormat="1">
      <c r="A40557" s="63"/>
      <c r="B40557" s="212"/>
      <c r="C40557" s="63"/>
      <c r="D40557" s="400"/>
      <c r="E40557" s="135"/>
      <c r="F40557" s="136"/>
      <c r="G40557" s="136"/>
      <c r="H40557" s="135"/>
      <c r="I40557" s="135"/>
      <c r="J40557" s="222"/>
      <c r="K40557" s="223"/>
      <c r="L40557" s="212"/>
      <c r="M40557" s="211"/>
      <c r="N40557" s="212"/>
    </row>
    <row r="40589" spans="1:14" s="224" customFormat="1">
      <c r="A40589" s="63"/>
      <c r="B40589" s="212"/>
      <c r="C40589" s="63"/>
      <c r="D40589" s="400"/>
      <c r="E40589" s="135"/>
      <c r="F40589" s="136"/>
      <c r="G40589" s="136"/>
      <c r="H40589" s="135"/>
      <c r="I40589" s="135"/>
      <c r="J40589" s="222"/>
      <c r="K40589" s="223"/>
      <c r="L40589" s="212"/>
      <c r="M40589" s="211"/>
      <c r="N40589" s="212"/>
    </row>
    <row r="40621" spans="1:14" s="224" customFormat="1">
      <c r="A40621" s="63"/>
      <c r="B40621" s="212"/>
      <c r="C40621" s="63"/>
      <c r="D40621" s="400"/>
      <c r="E40621" s="135"/>
      <c r="F40621" s="136"/>
      <c r="G40621" s="136"/>
      <c r="H40621" s="135"/>
      <c r="I40621" s="135"/>
      <c r="J40621" s="222"/>
      <c r="K40621" s="223"/>
      <c r="L40621" s="212"/>
      <c r="M40621" s="211"/>
      <c r="N40621" s="212"/>
    </row>
    <row r="40653" spans="1:14" s="224" customFormat="1">
      <c r="A40653" s="63"/>
      <c r="B40653" s="212"/>
      <c r="C40653" s="63"/>
      <c r="D40653" s="400"/>
      <c r="E40653" s="135"/>
      <c r="F40653" s="136"/>
      <c r="G40653" s="136"/>
      <c r="H40653" s="135"/>
      <c r="I40653" s="135"/>
      <c r="J40653" s="222"/>
      <c r="K40653" s="223"/>
      <c r="L40653" s="212"/>
      <c r="M40653" s="211"/>
      <c r="N40653" s="212"/>
    </row>
    <row r="40685" spans="1:14" s="224" customFormat="1">
      <c r="A40685" s="63"/>
      <c r="B40685" s="212"/>
      <c r="C40685" s="63"/>
      <c r="D40685" s="400"/>
      <c r="E40685" s="135"/>
      <c r="F40685" s="136"/>
      <c r="G40685" s="136"/>
      <c r="H40685" s="135"/>
      <c r="I40685" s="135"/>
      <c r="J40685" s="222"/>
      <c r="K40685" s="223"/>
      <c r="L40685" s="212"/>
      <c r="M40685" s="211"/>
      <c r="N40685" s="212"/>
    </row>
    <row r="40717" spans="1:14" s="224" customFormat="1">
      <c r="A40717" s="63"/>
      <c r="B40717" s="212"/>
      <c r="C40717" s="63"/>
      <c r="D40717" s="400"/>
      <c r="E40717" s="135"/>
      <c r="F40717" s="136"/>
      <c r="G40717" s="136"/>
      <c r="H40717" s="135"/>
      <c r="I40717" s="135"/>
      <c r="J40717" s="222"/>
      <c r="K40717" s="223"/>
      <c r="L40717" s="212"/>
      <c r="M40717" s="211"/>
      <c r="N40717" s="212"/>
    </row>
    <row r="40749" spans="1:14" s="224" customFormat="1">
      <c r="A40749" s="63"/>
      <c r="B40749" s="212"/>
      <c r="C40749" s="63"/>
      <c r="D40749" s="400"/>
      <c r="E40749" s="135"/>
      <c r="F40749" s="136"/>
      <c r="G40749" s="136"/>
      <c r="H40749" s="135"/>
      <c r="I40749" s="135"/>
      <c r="J40749" s="222"/>
      <c r="K40749" s="223"/>
      <c r="L40749" s="212"/>
      <c r="M40749" s="211"/>
      <c r="N40749" s="212"/>
    </row>
    <row r="40781" spans="1:14" s="224" customFormat="1">
      <c r="A40781" s="63"/>
      <c r="B40781" s="212"/>
      <c r="C40781" s="63"/>
      <c r="D40781" s="400"/>
      <c r="E40781" s="135"/>
      <c r="F40781" s="136"/>
      <c r="G40781" s="136"/>
      <c r="H40781" s="135"/>
      <c r="I40781" s="135"/>
      <c r="J40781" s="222"/>
      <c r="K40781" s="223"/>
      <c r="L40781" s="212"/>
      <c r="M40781" s="211"/>
      <c r="N40781" s="212"/>
    </row>
    <row r="40813" spans="1:14" s="224" customFormat="1">
      <c r="A40813" s="63"/>
      <c r="B40813" s="212"/>
      <c r="C40813" s="63"/>
      <c r="D40813" s="400"/>
      <c r="E40813" s="135"/>
      <c r="F40813" s="136"/>
      <c r="G40813" s="136"/>
      <c r="H40813" s="135"/>
      <c r="I40813" s="135"/>
      <c r="J40813" s="222"/>
      <c r="K40813" s="223"/>
      <c r="L40813" s="212"/>
      <c r="M40813" s="211"/>
      <c r="N40813" s="212"/>
    </row>
  </sheetData>
  <autoFilter ref="A4:J91"/>
  <mergeCells count="13">
    <mergeCell ref="A93:J93"/>
    <mergeCell ref="A1:J1"/>
    <mergeCell ref="A2:J2"/>
    <mergeCell ref="I3:J3"/>
    <mergeCell ref="A4:A5"/>
    <mergeCell ref="B4:B5"/>
    <mergeCell ref="C4:C5"/>
    <mergeCell ref="D4:D5"/>
    <mergeCell ref="E4:E5"/>
    <mergeCell ref="G4:G5"/>
    <mergeCell ref="J4:J5"/>
    <mergeCell ref="H4:H5"/>
    <mergeCell ref="I4:I5"/>
  </mergeCells>
  <pageMargins left="0.43307086614173229" right="0.27559055118110237" top="0.78740157480314965" bottom="0.23622047244094491" header="0.31496062992125984" footer="0.19685039370078741"/>
  <pageSetup paperSize="9" scale="95"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K40"/>
  <sheetViews>
    <sheetView zoomScaleNormal="100" workbookViewId="0">
      <selection activeCell="AP20" sqref="AP20"/>
    </sheetView>
  </sheetViews>
  <sheetFormatPr defaultColWidth="8.25" defaultRowHeight="15.75"/>
  <cols>
    <col min="1" max="1" width="2.75" style="585" customWidth="1"/>
    <col min="2" max="2" width="16" style="565" customWidth="1"/>
    <col min="3" max="3" width="8.375" style="586" customWidth="1"/>
    <col min="4" max="4" width="5.5" style="565" customWidth="1"/>
    <col min="5" max="5" width="6.625" style="565" customWidth="1"/>
    <col min="6" max="6" width="3.5" style="565" hidden="1" customWidth="1"/>
    <col min="7" max="7" width="4.125" style="586" hidden="1" customWidth="1"/>
    <col min="8" max="8" width="6.125" style="586" customWidth="1"/>
    <col min="9" max="9" width="4.125" style="586" hidden="1" customWidth="1"/>
    <col min="10" max="10" width="3.75" style="565" hidden="1" customWidth="1"/>
    <col min="11" max="11" width="5.75" style="565" customWidth="1"/>
    <col min="12" max="12" width="3.75" style="565" hidden="1" customWidth="1"/>
    <col min="13" max="13" width="5.625" style="586" customWidth="1"/>
    <col min="14" max="14" width="4.75" style="565" customWidth="1"/>
    <col min="15" max="15" width="4.5" style="586" customWidth="1"/>
    <col min="16" max="17" width="4.125" style="586" customWidth="1"/>
    <col min="18" max="18" width="3.75" style="565" hidden="1" customWidth="1"/>
    <col min="19" max="20" width="4.5" style="565" customWidth="1"/>
    <col min="21" max="21" width="5.25" style="586" customWidth="1"/>
    <col min="22" max="22" width="4.875" style="565" customWidth="1"/>
    <col min="23" max="23" width="5" style="586" customWidth="1"/>
    <col min="24" max="24" width="4.25" style="586" customWidth="1"/>
    <col min="25" max="25" width="4.75" style="586" customWidth="1"/>
    <col min="26" max="26" width="4.75" style="565" hidden="1" customWidth="1"/>
    <col min="27" max="28" width="4.75" style="565" customWidth="1"/>
    <col min="29" max="29" width="5.625" style="586" customWidth="1"/>
    <col min="30" max="31" width="5.25" style="586" customWidth="1"/>
    <col min="32" max="34" width="5.25" style="565" customWidth="1"/>
    <col min="35" max="35" width="6.375" style="586" customWidth="1"/>
    <col min="36" max="36" width="6.125" style="565" customWidth="1"/>
    <col min="37" max="256" width="8.25" style="565"/>
    <col min="257" max="257" width="2.75" style="565" customWidth="1"/>
    <col min="258" max="258" width="9.25" style="565" customWidth="1"/>
    <col min="259" max="259" width="8.375" style="565" customWidth="1"/>
    <col min="260" max="260" width="4.5" style="565" customWidth="1"/>
    <col min="261" max="261" width="5" style="565" customWidth="1"/>
    <col min="262" max="262" width="3.5" style="565" customWidth="1"/>
    <col min="263" max="265" width="4.125" style="565" customWidth="1"/>
    <col min="266" max="268" width="3.75" style="565" customWidth="1"/>
    <col min="269" max="273" width="3.125" style="565" customWidth="1"/>
    <col min="274" max="274" width="3.75" style="565" customWidth="1"/>
    <col min="275" max="276" width="3.875" style="565" customWidth="1"/>
    <col min="277" max="277" width="4.375" style="565" customWidth="1"/>
    <col min="278" max="281" width="3.875" style="565" customWidth="1"/>
    <col min="282" max="284" width="3.75" style="565" customWidth="1"/>
    <col min="285" max="285" width="4.375" style="565" customWidth="1"/>
    <col min="286" max="287" width="4" style="565" customWidth="1"/>
    <col min="288" max="290" width="3.875" style="565" customWidth="1"/>
    <col min="291" max="291" width="5.375" style="565" customWidth="1"/>
    <col min="292" max="292" width="5.25" style="565" customWidth="1"/>
    <col min="293" max="512" width="8.25" style="565"/>
    <col min="513" max="513" width="2.75" style="565" customWidth="1"/>
    <col min="514" max="514" width="9.25" style="565" customWidth="1"/>
    <col min="515" max="515" width="8.375" style="565" customWidth="1"/>
    <col min="516" max="516" width="4.5" style="565" customWidth="1"/>
    <col min="517" max="517" width="5" style="565" customWidth="1"/>
    <col min="518" max="518" width="3.5" style="565" customWidth="1"/>
    <col min="519" max="521" width="4.125" style="565" customWidth="1"/>
    <col min="522" max="524" width="3.75" style="565" customWidth="1"/>
    <col min="525" max="529" width="3.125" style="565" customWidth="1"/>
    <col min="530" max="530" width="3.75" style="565" customWidth="1"/>
    <col min="531" max="532" width="3.875" style="565" customWidth="1"/>
    <col min="533" max="533" width="4.375" style="565" customWidth="1"/>
    <col min="534" max="537" width="3.875" style="565" customWidth="1"/>
    <col min="538" max="540" width="3.75" style="565" customWidth="1"/>
    <col min="541" max="541" width="4.375" style="565" customWidth="1"/>
    <col min="542" max="543" width="4" style="565" customWidth="1"/>
    <col min="544" max="546" width="3.875" style="565" customWidth="1"/>
    <col min="547" max="547" width="5.375" style="565" customWidth="1"/>
    <col min="548" max="548" width="5.25" style="565" customWidth="1"/>
    <col min="549" max="768" width="8.25" style="565"/>
    <col min="769" max="769" width="2.75" style="565" customWidth="1"/>
    <col min="770" max="770" width="9.25" style="565" customWidth="1"/>
    <col min="771" max="771" width="8.375" style="565" customWidth="1"/>
    <col min="772" max="772" width="4.5" style="565" customWidth="1"/>
    <col min="773" max="773" width="5" style="565" customWidth="1"/>
    <col min="774" max="774" width="3.5" style="565" customWidth="1"/>
    <col min="775" max="777" width="4.125" style="565" customWidth="1"/>
    <col min="778" max="780" width="3.75" style="565" customWidth="1"/>
    <col min="781" max="785" width="3.125" style="565" customWidth="1"/>
    <col min="786" max="786" width="3.75" style="565" customWidth="1"/>
    <col min="787" max="788" width="3.875" style="565" customWidth="1"/>
    <col min="789" max="789" width="4.375" style="565" customWidth="1"/>
    <col min="790" max="793" width="3.875" style="565" customWidth="1"/>
    <col min="794" max="796" width="3.75" style="565" customWidth="1"/>
    <col min="797" max="797" width="4.375" style="565" customWidth="1"/>
    <col min="798" max="799" width="4" style="565" customWidth="1"/>
    <col min="800" max="802" width="3.875" style="565" customWidth="1"/>
    <col min="803" max="803" width="5.375" style="565" customWidth="1"/>
    <col min="804" max="804" width="5.25" style="565" customWidth="1"/>
    <col min="805" max="1024" width="8.25" style="565"/>
    <col min="1025" max="1025" width="2.75" style="565" customWidth="1"/>
    <col min="1026" max="1026" width="9.25" style="565" customWidth="1"/>
    <col min="1027" max="1027" width="8.375" style="565" customWidth="1"/>
    <col min="1028" max="1028" width="4.5" style="565" customWidth="1"/>
    <col min="1029" max="1029" width="5" style="565" customWidth="1"/>
    <col min="1030" max="1030" width="3.5" style="565" customWidth="1"/>
    <col min="1031" max="1033" width="4.125" style="565" customWidth="1"/>
    <col min="1034" max="1036" width="3.75" style="565" customWidth="1"/>
    <col min="1037" max="1041" width="3.125" style="565" customWidth="1"/>
    <col min="1042" max="1042" width="3.75" style="565" customWidth="1"/>
    <col min="1043" max="1044" width="3.875" style="565" customWidth="1"/>
    <col min="1045" max="1045" width="4.375" style="565" customWidth="1"/>
    <col min="1046" max="1049" width="3.875" style="565" customWidth="1"/>
    <col min="1050" max="1052" width="3.75" style="565" customWidth="1"/>
    <col min="1053" max="1053" width="4.375" style="565" customWidth="1"/>
    <col min="1054" max="1055" width="4" style="565" customWidth="1"/>
    <col min="1056" max="1058" width="3.875" style="565" customWidth="1"/>
    <col min="1059" max="1059" width="5.375" style="565" customWidth="1"/>
    <col min="1060" max="1060" width="5.25" style="565" customWidth="1"/>
    <col min="1061" max="1280" width="8.25" style="565"/>
    <col min="1281" max="1281" width="2.75" style="565" customWidth="1"/>
    <col min="1282" max="1282" width="9.25" style="565" customWidth="1"/>
    <col min="1283" max="1283" width="8.375" style="565" customWidth="1"/>
    <col min="1284" max="1284" width="4.5" style="565" customWidth="1"/>
    <col min="1285" max="1285" width="5" style="565" customWidth="1"/>
    <col min="1286" max="1286" width="3.5" style="565" customWidth="1"/>
    <col min="1287" max="1289" width="4.125" style="565" customWidth="1"/>
    <col min="1290" max="1292" width="3.75" style="565" customWidth="1"/>
    <col min="1293" max="1297" width="3.125" style="565" customWidth="1"/>
    <col min="1298" max="1298" width="3.75" style="565" customWidth="1"/>
    <col min="1299" max="1300" width="3.875" style="565" customWidth="1"/>
    <col min="1301" max="1301" width="4.375" style="565" customWidth="1"/>
    <col min="1302" max="1305" width="3.875" style="565" customWidth="1"/>
    <col min="1306" max="1308" width="3.75" style="565" customWidth="1"/>
    <col min="1309" max="1309" width="4.375" style="565" customWidth="1"/>
    <col min="1310" max="1311" width="4" style="565" customWidth="1"/>
    <col min="1312" max="1314" width="3.875" style="565" customWidth="1"/>
    <col min="1315" max="1315" width="5.375" style="565" customWidth="1"/>
    <col min="1316" max="1316" width="5.25" style="565" customWidth="1"/>
    <col min="1317" max="1536" width="8.25" style="565"/>
    <col min="1537" max="1537" width="2.75" style="565" customWidth="1"/>
    <col min="1538" max="1538" width="9.25" style="565" customWidth="1"/>
    <col min="1539" max="1539" width="8.375" style="565" customWidth="1"/>
    <col min="1540" max="1540" width="4.5" style="565" customWidth="1"/>
    <col min="1541" max="1541" width="5" style="565" customWidth="1"/>
    <col min="1542" max="1542" width="3.5" style="565" customWidth="1"/>
    <col min="1543" max="1545" width="4.125" style="565" customWidth="1"/>
    <col min="1546" max="1548" width="3.75" style="565" customWidth="1"/>
    <col min="1549" max="1553" width="3.125" style="565" customWidth="1"/>
    <col min="1554" max="1554" width="3.75" style="565" customWidth="1"/>
    <col min="1555" max="1556" width="3.875" style="565" customWidth="1"/>
    <col min="1557" max="1557" width="4.375" style="565" customWidth="1"/>
    <col min="1558" max="1561" width="3.875" style="565" customWidth="1"/>
    <col min="1562" max="1564" width="3.75" style="565" customWidth="1"/>
    <col min="1565" max="1565" width="4.375" style="565" customWidth="1"/>
    <col min="1566" max="1567" width="4" style="565" customWidth="1"/>
    <col min="1568" max="1570" width="3.875" style="565" customWidth="1"/>
    <col min="1571" max="1571" width="5.375" style="565" customWidth="1"/>
    <col min="1572" max="1572" width="5.25" style="565" customWidth="1"/>
    <col min="1573" max="1792" width="8.25" style="565"/>
    <col min="1793" max="1793" width="2.75" style="565" customWidth="1"/>
    <col min="1794" max="1794" width="9.25" style="565" customWidth="1"/>
    <col min="1795" max="1795" width="8.375" style="565" customWidth="1"/>
    <col min="1796" max="1796" width="4.5" style="565" customWidth="1"/>
    <col min="1797" max="1797" width="5" style="565" customWidth="1"/>
    <col min="1798" max="1798" width="3.5" style="565" customWidth="1"/>
    <col min="1799" max="1801" width="4.125" style="565" customWidth="1"/>
    <col min="1802" max="1804" width="3.75" style="565" customWidth="1"/>
    <col min="1805" max="1809" width="3.125" style="565" customWidth="1"/>
    <col min="1810" max="1810" width="3.75" style="565" customWidth="1"/>
    <col min="1811" max="1812" width="3.875" style="565" customWidth="1"/>
    <col min="1813" max="1813" width="4.375" style="565" customWidth="1"/>
    <col min="1814" max="1817" width="3.875" style="565" customWidth="1"/>
    <col min="1818" max="1820" width="3.75" style="565" customWidth="1"/>
    <col min="1821" max="1821" width="4.375" style="565" customWidth="1"/>
    <col min="1822" max="1823" width="4" style="565" customWidth="1"/>
    <col min="1824" max="1826" width="3.875" style="565" customWidth="1"/>
    <col min="1827" max="1827" width="5.375" style="565" customWidth="1"/>
    <col min="1828" max="1828" width="5.25" style="565" customWidth="1"/>
    <col min="1829" max="2048" width="8.25" style="565"/>
    <col min="2049" max="2049" width="2.75" style="565" customWidth="1"/>
    <col min="2050" max="2050" width="9.25" style="565" customWidth="1"/>
    <col min="2051" max="2051" width="8.375" style="565" customWidth="1"/>
    <col min="2052" max="2052" width="4.5" style="565" customWidth="1"/>
    <col min="2053" max="2053" width="5" style="565" customWidth="1"/>
    <col min="2054" max="2054" width="3.5" style="565" customWidth="1"/>
    <col min="2055" max="2057" width="4.125" style="565" customWidth="1"/>
    <col min="2058" max="2060" width="3.75" style="565" customWidth="1"/>
    <col min="2061" max="2065" width="3.125" style="565" customWidth="1"/>
    <col min="2066" max="2066" width="3.75" style="565" customWidth="1"/>
    <col min="2067" max="2068" width="3.875" style="565" customWidth="1"/>
    <col min="2069" max="2069" width="4.375" style="565" customWidth="1"/>
    <col min="2070" max="2073" width="3.875" style="565" customWidth="1"/>
    <col min="2074" max="2076" width="3.75" style="565" customWidth="1"/>
    <col min="2077" max="2077" width="4.375" style="565" customWidth="1"/>
    <col min="2078" max="2079" width="4" style="565" customWidth="1"/>
    <col min="2080" max="2082" width="3.875" style="565" customWidth="1"/>
    <col min="2083" max="2083" width="5.375" style="565" customWidth="1"/>
    <col min="2084" max="2084" width="5.25" style="565" customWidth="1"/>
    <col min="2085" max="2304" width="8.25" style="565"/>
    <col min="2305" max="2305" width="2.75" style="565" customWidth="1"/>
    <col min="2306" max="2306" width="9.25" style="565" customWidth="1"/>
    <col min="2307" max="2307" width="8.375" style="565" customWidth="1"/>
    <col min="2308" max="2308" width="4.5" style="565" customWidth="1"/>
    <col min="2309" max="2309" width="5" style="565" customWidth="1"/>
    <col min="2310" max="2310" width="3.5" style="565" customWidth="1"/>
    <col min="2311" max="2313" width="4.125" style="565" customWidth="1"/>
    <col min="2314" max="2316" width="3.75" style="565" customWidth="1"/>
    <col min="2317" max="2321" width="3.125" style="565" customWidth="1"/>
    <col min="2322" max="2322" width="3.75" style="565" customWidth="1"/>
    <col min="2323" max="2324" width="3.875" style="565" customWidth="1"/>
    <col min="2325" max="2325" width="4.375" style="565" customWidth="1"/>
    <col min="2326" max="2329" width="3.875" style="565" customWidth="1"/>
    <col min="2330" max="2332" width="3.75" style="565" customWidth="1"/>
    <col min="2333" max="2333" width="4.375" style="565" customWidth="1"/>
    <col min="2334" max="2335" width="4" style="565" customWidth="1"/>
    <col min="2336" max="2338" width="3.875" style="565" customWidth="1"/>
    <col min="2339" max="2339" width="5.375" style="565" customWidth="1"/>
    <col min="2340" max="2340" width="5.25" style="565" customWidth="1"/>
    <col min="2341" max="2560" width="8.25" style="565"/>
    <col min="2561" max="2561" width="2.75" style="565" customWidth="1"/>
    <col min="2562" max="2562" width="9.25" style="565" customWidth="1"/>
    <col min="2563" max="2563" width="8.375" style="565" customWidth="1"/>
    <col min="2564" max="2564" width="4.5" style="565" customWidth="1"/>
    <col min="2565" max="2565" width="5" style="565" customWidth="1"/>
    <col min="2566" max="2566" width="3.5" style="565" customWidth="1"/>
    <col min="2567" max="2569" width="4.125" style="565" customWidth="1"/>
    <col min="2570" max="2572" width="3.75" style="565" customWidth="1"/>
    <col min="2573" max="2577" width="3.125" style="565" customWidth="1"/>
    <col min="2578" max="2578" width="3.75" style="565" customWidth="1"/>
    <col min="2579" max="2580" width="3.875" style="565" customWidth="1"/>
    <col min="2581" max="2581" width="4.375" style="565" customWidth="1"/>
    <col min="2582" max="2585" width="3.875" style="565" customWidth="1"/>
    <col min="2586" max="2588" width="3.75" style="565" customWidth="1"/>
    <col min="2589" max="2589" width="4.375" style="565" customWidth="1"/>
    <col min="2590" max="2591" width="4" style="565" customWidth="1"/>
    <col min="2592" max="2594" width="3.875" style="565" customWidth="1"/>
    <col min="2595" max="2595" width="5.375" style="565" customWidth="1"/>
    <col min="2596" max="2596" width="5.25" style="565" customWidth="1"/>
    <col min="2597" max="2816" width="8.25" style="565"/>
    <col min="2817" max="2817" width="2.75" style="565" customWidth="1"/>
    <col min="2818" max="2818" width="9.25" style="565" customWidth="1"/>
    <col min="2819" max="2819" width="8.375" style="565" customWidth="1"/>
    <col min="2820" max="2820" width="4.5" style="565" customWidth="1"/>
    <col min="2821" max="2821" width="5" style="565" customWidth="1"/>
    <col min="2822" max="2822" width="3.5" style="565" customWidth="1"/>
    <col min="2823" max="2825" width="4.125" style="565" customWidth="1"/>
    <col min="2826" max="2828" width="3.75" style="565" customWidth="1"/>
    <col min="2829" max="2833" width="3.125" style="565" customWidth="1"/>
    <col min="2834" max="2834" width="3.75" style="565" customWidth="1"/>
    <col min="2835" max="2836" width="3.875" style="565" customWidth="1"/>
    <col min="2837" max="2837" width="4.375" style="565" customWidth="1"/>
    <col min="2838" max="2841" width="3.875" style="565" customWidth="1"/>
    <col min="2842" max="2844" width="3.75" style="565" customWidth="1"/>
    <col min="2845" max="2845" width="4.375" style="565" customWidth="1"/>
    <col min="2846" max="2847" width="4" style="565" customWidth="1"/>
    <col min="2848" max="2850" width="3.875" style="565" customWidth="1"/>
    <col min="2851" max="2851" width="5.375" style="565" customWidth="1"/>
    <col min="2852" max="2852" width="5.25" style="565" customWidth="1"/>
    <col min="2853" max="3072" width="8.25" style="565"/>
    <col min="3073" max="3073" width="2.75" style="565" customWidth="1"/>
    <col min="3074" max="3074" width="9.25" style="565" customWidth="1"/>
    <col min="3075" max="3075" width="8.375" style="565" customWidth="1"/>
    <col min="3076" max="3076" width="4.5" style="565" customWidth="1"/>
    <col min="3077" max="3077" width="5" style="565" customWidth="1"/>
    <col min="3078" max="3078" width="3.5" style="565" customWidth="1"/>
    <col min="3079" max="3081" width="4.125" style="565" customWidth="1"/>
    <col min="3082" max="3084" width="3.75" style="565" customWidth="1"/>
    <col min="3085" max="3089" width="3.125" style="565" customWidth="1"/>
    <col min="3090" max="3090" width="3.75" style="565" customWidth="1"/>
    <col min="3091" max="3092" width="3.875" style="565" customWidth="1"/>
    <col min="3093" max="3093" width="4.375" style="565" customWidth="1"/>
    <col min="3094" max="3097" width="3.875" style="565" customWidth="1"/>
    <col min="3098" max="3100" width="3.75" style="565" customWidth="1"/>
    <col min="3101" max="3101" width="4.375" style="565" customWidth="1"/>
    <col min="3102" max="3103" width="4" style="565" customWidth="1"/>
    <col min="3104" max="3106" width="3.875" style="565" customWidth="1"/>
    <col min="3107" max="3107" width="5.375" style="565" customWidth="1"/>
    <col min="3108" max="3108" width="5.25" style="565" customWidth="1"/>
    <col min="3109" max="3328" width="8.25" style="565"/>
    <col min="3329" max="3329" width="2.75" style="565" customWidth="1"/>
    <col min="3330" max="3330" width="9.25" style="565" customWidth="1"/>
    <col min="3331" max="3331" width="8.375" style="565" customWidth="1"/>
    <col min="3332" max="3332" width="4.5" style="565" customWidth="1"/>
    <col min="3333" max="3333" width="5" style="565" customWidth="1"/>
    <col min="3334" max="3334" width="3.5" style="565" customWidth="1"/>
    <col min="3335" max="3337" width="4.125" style="565" customWidth="1"/>
    <col min="3338" max="3340" width="3.75" style="565" customWidth="1"/>
    <col min="3341" max="3345" width="3.125" style="565" customWidth="1"/>
    <col min="3346" max="3346" width="3.75" style="565" customWidth="1"/>
    <col min="3347" max="3348" width="3.875" style="565" customWidth="1"/>
    <col min="3349" max="3349" width="4.375" style="565" customWidth="1"/>
    <col min="3350" max="3353" width="3.875" style="565" customWidth="1"/>
    <col min="3354" max="3356" width="3.75" style="565" customWidth="1"/>
    <col min="3357" max="3357" width="4.375" style="565" customWidth="1"/>
    <col min="3358" max="3359" width="4" style="565" customWidth="1"/>
    <col min="3360" max="3362" width="3.875" style="565" customWidth="1"/>
    <col min="3363" max="3363" width="5.375" style="565" customWidth="1"/>
    <col min="3364" max="3364" width="5.25" style="565" customWidth="1"/>
    <col min="3365" max="3584" width="8.25" style="565"/>
    <col min="3585" max="3585" width="2.75" style="565" customWidth="1"/>
    <col min="3586" max="3586" width="9.25" style="565" customWidth="1"/>
    <col min="3587" max="3587" width="8.375" style="565" customWidth="1"/>
    <col min="3588" max="3588" width="4.5" style="565" customWidth="1"/>
    <col min="3589" max="3589" width="5" style="565" customWidth="1"/>
    <col min="3590" max="3590" width="3.5" style="565" customWidth="1"/>
    <col min="3591" max="3593" width="4.125" style="565" customWidth="1"/>
    <col min="3594" max="3596" width="3.75" style="565" customWidth="1"/>
    <col min="3597" max="3601" width="3.125" style="565" customWidth="1"/>
    <col min="3602" max="3602" width="3.75" style="565" customWidth="1"/>
    <col min="3603" max="3604" width="3.875" style="565" customWidth="1"/>
    <col min="3605" max="3605" width="4.375" style="565" customWidth="1"/>
    <col min="3606" max="3609" width="3.875" style="565" customWidth="1"/>
    <col min="3610" max="3612" width="3.75" style="565" customWidth="1"/>
    <col min="3613" max="3613" width="4.375" style="565" customWidth="1"/>
    <col min="3614" max="3615" width="4" style="565" customWidth="1"/>
    <col min="3616" max="3618" width="3.875" style="565" customWidth="1"/>
    <col min="3619" max="3619" width="5.375" style="565" customWidth="1"/>
    <col min="3620" max="3620" width="5.25" style="565" customWidth="1"/>
    <col min="3621" max="3840" width="8.25" style="565"/>
    <col min="3841" max="3841" width="2.75" style="565" customWidth="1"/>
    <col min="3842" max="3842" width="9.25" style="565" customWidth="1"/>
    <col min="3843" max="3843" width="8.375" style="565" customWidth="1"/>
    <col min="3844" max="3844" width="4.5" style="565" customWidth="1"/>
    <col min="3845" max="3845" width="5" style="565" customWidth="1"/>
    <col min="3846" max="3846" width="3.5" style="565" customWidth="1"/>
    <col min="3847" max="3849" width="4.125" style="565" customWidth="1"/>
    <col min="3850" max="3852" width="3.75" style="565" customWidth="1"/>
    <col min="3853" max="3857" width="3.125" style="565" customWidth="1"/>
    <col min="3858" max="3858" width="3.75" style="565" customWidth="1"/>
    <col min="3859" max="3860" width="3.875" style="565" customWidth="1"/>
    <col min="3861" max="3861" width="4.375" style="565" customWidth="1"/>
    <col min="3862" max="3865" width="3.875" style="565" customWidth="1"/>
    <col min="3866" max="3868" width="3.75" style="565" customWidth="1"/>
    <col min="3869" max="3869" width="4.375" style="565" customWidth="1"/>
    <col min="3870" max="3871" width="4" style="565" customWidth="1"/>
    <col min="3872" max="3874" width="3.875" style="565" customWidth="1"/>
    <col min="3875" max="3875" width="5.375" style="565" customWidth="1"/>
    <col min="3876" max="3876" width="5.25" style="565" customWidth="1"/>
    <col min="3877" max="4096" width="8.25" style="565"/>
    <col min="4097" max="4097" width="2.75" style="565" customWidth="1"/>
    <col min="4098" max="4098" width="9.25" style="565" customWidth="1"/>
    <col min="4099" max="4099" width="8.375" style="565" customWidth="1"/>
    <col min="4100" max="4100" width="4.5" style="565" customWidth="1"/>
    <col min="4101" max="4101" width="5" style="565" customWidth="1"/>
    <col min="4102" max="4102" width="3.5" style="565" customWidth="1"/>
    <col min="4103" max="4105" width="4.125" style="565" customWidth="1"/>
    <col min="4106" max="4108" width="3.75" style="565" customWidth="1"/>
    <col min="4109" max="4113" width="3.125" style="565" customWidth="1"/>
    <col min="4114" max="4114" width="3.75" style="565" customWidth="1"/>
    <col min="4115" max="4116" width="3.875" style="565" customWidth="1"/>
    <col min="4117" max="4117" width="4.375" style="565" customWidth="1"/>
    <col min="4118" max="4121" width="3.875" style="565" customWidth="1"/>
    <col min="4122" max="4124" width="3.75" style="565" customWidth="1"/>
    <col min="4125" max="4125" width="4.375" style="565" customWidth="1"/>
    <col min="4126" max="4127" width="4" style="565" customWidth="1"/>
    <col min="4128" max="4130" width="3.875" style="565" customWidth="1"/>
    <col min="4131" max="4131" width="5.375" style="565" customWidth="1"/>
    <col min="4132" max="4132" width="5.25" style="565" customWidth="1"/>
    <col min="4133" max="4352" width="8.25" style="565"/>
    <col min="4353" max="4353" width="2.75" style="565" customWidth="1"/>
    <col min="4354" max="4354" width="9.25" style="565" customWidth="1"/>
    <col min="4355" max="4355" width="8.375" style="565" customWidth="1"/>
    <col min="4356" max="4356" width="4.5" style="565" customWidth="1"/>
    <col min="4357" max="4357" width="5" style="565" customWidth="1"/>
    <col min="4358" max="4358" width="3.5" style="565" customWidth="1"/>
    <col min="4359" max="4361" width="4.125" style="565" customWidth="1"/>
    <col min="4362" max="4364" width="3.75" style="565" customWidth="1"/>
    <col min="4365" max="4369" width="3.125" style="565" customWidth="1"/>
    <col min="4370" max="4370" width="3.75" style="565" customWidth="1"/>
    <col min="4371" max="4372" width="3.875" style="565" customWidth="1"/>
    <col min="4373" max="4373" width="4.375" style="565" customWidth="1"/>
    <col min="4374" max="4377" width="3.875" style="565" customWidth="1"/>
    <col min="4378" max="4380" width="3.75" style="565" customWidth="1"/>
    <col min="4381" max="4381" width="4.375" style="565" customWidth="1"/>
    <col min="4382" max="4383" width="4" style="565" customWidth="1"/>
    <col min="4384" max="4386" width="3.875" style="565" customWidth="1"/>
    <col min="4387" max="4387" width="5.375" style="565" customWidth="1"/>
    <col min="4388" max="4388" width="5.25" style="565" customWidth="1"/>
    <col min="4389" max="4608" width="8.25" style="565"/>
    <col min="4609" max="4609" width="2.75" style="565" customWidth="1"/>
    <col min="4610" max="4610" width="9.25" style="565" customWidth="1"/>
    <col min="4611" max="4611" width="8.375" style="565" customWidth="1"/>
    <col min="4612" max="4612" width="4.5" style="565" customWidth="1"/>
    <col min="4613" max="4613" width="5" style="565" customWidth="1"/>
    <col min="4614" max="4614" width="3.5" style="565" customWidth="1"/>
    <col min="4615" max="4617" width="4.125" style="565" customWidth="1"/>
    <col min="4618" max="4620" width="3.75" style="565" customWidth="1"/>
    <col min="4621" max="4625" width="3.125" style="565" customWidth="1"/>
    <col min="4626" max="4626" width="3.75" style="565" customWidth="1"/>
    <col min="4627" max="4628" width="3.875" style="565" customWidth="1"/>
    <col min="4629" max="4629" width="4.375" style="565" customWidth="1"/>
    <col min="4630" max="4633" width="3.875" style="565" customWidth="1"/>
    <col min="4634" max="4636" width="3.75" style="565" customWidth="1"/>
    <col min="4637" max="4637" width="4.375" style="565" customWidth="1"/>
    <col min="4638" max="4639" width="4" style="565" customWidth="1"/>
    <col min="4640" max="4642" width="3.875" style="565" customWidth="1"/>
    <col min="4643" max="4643" width="5.375" style="565" customWidth="1"/>
    <col min="4644" max="4644" width="5.25" style="565" customWidth="1"/>
    <col min="4645" max="4864" width="8.25" style="565"/>
    <col min="4865" max="4865" width="2.75" style="565" customWidth="1"/>
    <col min="4866" max="4866" width="9.25" style="565" customWidth="1"/>
    <col min="4867" max="4867" width="8.375" style="565" customWidth="1"/>
    <col min="4868" max="4868" width="4.5" style="565" customWidth="1"/>
    <col min="4869" max="4869" width="5" style="565" customWidth="1"/>
    <col min="4870" max="4870" width="3.5" style="565" customWidth="1"/>
    <col min="4871" max="4873" width="4.125" style="565" customWidth="1"/>
    <col min="4874" max="4876" width="3.75" style="565" customWidth="1"/>
    <col min="4877" max="4881" width="3.125" style="565" customWidth="1"/>
    <col min="4882" max="4882" width="3.75" style="565" customWidth="1"/>
    <col min="4883" max="4884" width="3.875" style="565" customWidth="1"/>
    <col min="4885" max="4885" width="4.375" style="565" customWidth="1"/>
    <col min="4886" max="4889" width="3.875" style="565" customWidth="1"/>
    <col min="4890" max="4892" width="3.75" style="565" customWidth="1"/>
    <col min="4893" max="4893" width="4.375" style="565" customWidth="1"/>
    <col min="4894" max="4895" width="4" style="565" customWidth="1"/>
    <col min="4896" max="4898" width="3.875" style="565" customWidth="1"/>
    <col min="4899" max="4899" width="5.375" style="565" customWidth="1"/>
    <col min="4900" max="4900" width="5.25" style="565" customWidth="1"/>
    <col min="4901" max="5120" width="8.25" style="565"/>
    <col min="5121" max="5121" width="2.75" style="565" customWidth="1"/>
    <col min="5122" max="5122" width="9.25" style="565" customWidth="1"/>
    <col min="5123" max="5123" width="8.375" style="565" customWidth="1"/>
    <col min="5124" max="5124" width="4.5" style="565" customWidth="1"/>
    <col min="5125" max="5125" width="5" style="565" customWidth="1"/>
    <col min="5126" max="5126" width="3.5" style="565" customWidth="1"/>
    <col min="5127" max="5129" width="4.125" style="565" customWidth="1"/>
    <col min="5130" max="5132" width="3.75" style="565" customWidth="1"/>
    <col min="5133" max="5137" width="3.125" style="565" customWidth="1"/>
    <col min="5138" max="5138" width="3.75" style="565" customWidth="1"/>
    <col min="5139" max="5140" width="3.875" style="565" customWidth="1"/>
    <col min="5141" max="5141" width="4.375" style="565" customWidth="1"/>
    <col min="5142" max="5145" width="3.875" style="565" customWidth="1"/>
    <col min="5146" max="5148" width="3.75" style="565" customWidth="1"/>
    <col min="5149" max="5149" width="4.375" style="565" customWidth="1"/>
    <col min="5150" max="5151" width="4" style="565" customWidth="1"/>
    <col min="5152" max="5154" width="3.875" style="565" customWidth="1"/>
    <col min="5155" max="5155" width="5.375" style="565" customWidth="1"/>
    <col min="5156" max="5156" width="5.25" style="565" customWidth="1"/>
    <col min="5157" max="5376" width="8.25" style="565"/>
    <col min="5377" max="5377" width="2.75" style="565" customWidth="1"/>
    <col min="5378" max="5378" width="9.25" style="565" customWidth="1"/>
    <col min="5379" max="5379" width="8.375" style="565" customWidth="1"/>
    <col min="5380" max="5380" width="4.5" style="565" customWidth="1"/>
    <col min="5381" max="5381" width="5" style="565" customWidth="1"/>
    <col min="5382" max="5382" width="3.5" style="565" customWidth="1"/>
    <col min="5383" max="5385" width="4.125" style="565" customWidth="1"/>
    <col min="5386" max="5388" width="3.75" style="565" customWidth="1"/>
    <col min="5389" max="5393" width="3.125" style="565" customWidth="1"/>
    <col min="5394" max="5394" width="3.75" style="565" customWidth="1"/>
    <col min="5395" max="5396" width="3.875" style="565" customWidth="1"/>
    <col min="5397" max="5397" width="4.375" style="565" customWidth="1"/>
    <col min="5398" max="5401" width="3.875" style="565" customWidth="1"/>
    <col min="5402" max="5404" width="3.75" style="565" customWidth="1"/>
    <col min="5405" max="5405" width="4.375" style="565" customWidth="1"/>
    <col min="5406" max="5407" width="4" style="565" customWidth="1"/>
    <col min="5408" max="5410" width="3.875" style="565" customWidth="1"/>
    <col min="5411" max="5411" width="5.375" style="565" customWidth="1"/>
    <col min="5412" max="5412" width="5.25" style="565" customWidth="1"/>
    <col min="5413" max="5632" width="8.25" style="565"/>
    <col min="5633" max="5633" width="2.75" style="565" customWidth="1"/>
    <col min="5634" max="5634" width="9.25" style="565" customWidth="1"/>
    <col min="5635" max="5635" width="8.375" style="565" customWidth="1"/>
    <col min="5636" max="5636" width="4.5" style="565" customWidth="1"/>
    <col min="5637" max="5637" width="5" style="565" customWidth="1"/>
    <col min="5638" max="5638" width="3.5" style="565" customWidth="1"/>
    <col min="5639" max="5641" width="4.125" style="565" customWidth="1"/>
    <col min="5642" max="5644" width="3.75" style="565" customWidth="1"/>
    <col min="5645" max="5649" width="3.125" style="565" customWidth="1"/>
    <col min="5650" max="5650" width="3.75" style="565" customWidth="1"/>
    <col min="5651" max="5652" width="3.875" style="565" customWidth="1"/>
    <col min="5653" max="5653" width="4.375" style="565" customWidth="1"/>
    <col min="5654" max="5657" width="3.875" style="565" customWidth="1"/>
    <col min="5658" max="5660" width="3.75" style="565" customWidth="1"/>
    <col min="5661" max="5661" width="4.375" style="565" customWidth="1"/>
    <col min="5662" max="5663" width="4" style="565" customWidth="1"/>
    <col min="5664" max="5666" width="3.875" style="565" customWidth="1"/>
    <col min="5667" max="5667" width="5.375" style="565" customWidth="1"/>
    <col min="5668" max="5668" width="5.25" style="565" customWidth="1"/>
    <col min="5669" max="5888" width="8.25" style="565"/>
    <col min="5889" max="5889" width="2.75" style="565" customWidth="1"/>
    <col min="5890" max="5890" width="9.25" style="565" customWidth="1"/>
    <col min="5891" max="5891" width="8.375" style="565" customWidth="1"/>
    <col min="5892" max="5892" width="4.5" style="565" customWidth="1"/>
    <col min="5893" max="5893" width="5" style="565" customWidth="1"/>
    <col min="5894" max="5894" width="3.5" style="565" customWidth="1"/>
    <col min="5895" max="5897" width="4.125" style="565" customWidth="1"/>
    <col min="5898" max="5900" width="3.75" style="565" customWidth="1"/>
    <col min="5901" max="5905" width="3.125" style="565" customWidth="1"/>
    <col min="5906" max="5906" width="3.75" style="565" customWidth="1"/>
    <col min="5907" max="5908" width="3.875" style="565" customWidth="1"/>
    <col min="5909" max="5909" width="4.375" style="565" customWidth="1"/>
    <col min="5910" max="5913" width="3.875" style="565" customWidth="1"/>
    <col min="5914" max="5916" width="3.75" style="565" customWidth="1"/>
    <col min="5917" max="5917" width="4.375" style="565" customWidth="1"/>
    <col min="5918" max="5919" width="4" style="565" customWidth="1"/>
    <col min="5920" max="5922" width="3.875" style="565" customWidth="1"/>
    <col min="5923" max="5923" width="5.375" style="565" customWidth="1"/>
    <col min="5924" max="5924" width="5.25" style="565" customWidth="1"/>
    <col min="5925" max="6144" width="8.25" style="565"/>
    <col min="6145" max="6145" width="2.75" style="565" customWidth="1"/>
    <col min="6146" max="6146" width="9.25" style="565" customWidth="1"/>
    <col min="6147" max="6147" width="8.375" style="565" customWidth="1"/>
    <col min="6148" max="6148" width="4.5" style="565" customWidth="1"/>
    <col min="6149" max="6149" width="5" style="565" customWidth="1"/>
    <col min="6150" max="6150" width="3.5" style="565" customWidth="1"/>
    <col min="6151" max="6153" width="4.125" style="565" customWidth="1"/>
    <col min="6154" max="6156" width="3.75" style="565" customWidth="1"/>
    <col min="6157" max="6161" width="3.125" style="565" customWidth="1"/>
    <col min="6162" max="6162" width="3.75" style="565" customWidth="1"/>
    <col min="6163" max="6164" width="3.875" style="565" customWidth="1"/>
    <col min="6165" max="6165" width="4.375" style="565" customWidth="1"/>
    <col min="6166" max="6169" width="3.875" style="565" customWidth="1"/>
    <col min="6170" max="6172" width="3.75" style="565" customWidth="1"/>
    <col min="6173" max="6173" width="4.375" style="565" customWidth="1"/>
    <col min="6174" max="6175" width="4" style="565" customWidth="1"/>
    <col min="6176" max="6178" width="3.875" style="565" customWidth="1"/>
    <col min="6179" max="6179" width="5.375" style="565" customWidth="1"/>
    <col min="6180" max="6180" width="5.25" style="565" customWidth="1"/>
    <col min="6181" max="6400" width="8.25" style="565"/>
    <col min="6401" max="6401" width="2.75" style="565" customWidth="1"/>
    <col min="6402" max="6402" width="9.25" style="565" customWidth="1"/>
    <col min="6403" max="6403" width="8.375" style="565" customWidth="1"/>
    <col min="6404" max="6404" width="4.5" style="565" customWidth="1"/>
    <col min="6405" max="6405" width="5" style="565" customWidth="1"/>
    <col min="6406" max="6406" width="3.5" style="565" customWidth="1"/>
    <col min="6407" max="6409" width="4.125" style="565" customWidth="1"/>
    <col min="6410" max="6412" width="3.75" style="565" customWidth="1"/>
    <col min="6413" max="6417" width="3.125" style="565" customWidth="1"/>
    <col min="6418" max="6418" width="3.75" style="565" customWidth="1"/>
    <col min="6419" max="6420" width="3.875" style="565" customWidth="1"/>
    <col min="6421" max="6421" width="4.375" style="565" customWidth="1"/>
    <col min="6422" max="6425" width="3.875" style="565" customWidth="1"/>
    <col min="6426" max="6428" width="3.75" style="565" customWidth="1"/>
    <col min="6429" max="6429" width="4.375" style="565" customWidth="1"/>
    <col min="6430" max="6431" width="4" style="565" customWidth="1"/>
    <col min="6432" max="6434" width="3.875" style="565" customWidth="1"/>
    <col min="6435" max="6435" width="5.375" style="565" customWidth="1"/>
    <col min="6436" max="6436" width="5.25" style="565" customWidth="1"/>
    <col min="6437" max="6656" width="8.25" style="565"/>
    <col min="6657" max="6657" width="2.75" style="565" customWidth="1"/>
    <col min="6658" max="6658" width="9.25" style="565" customWidth="1"/>
    <col min="6659" max="6659" width="8.375" style="565" customWidth="1"/>
    <col min="6660" max="6660" width="4.5" style="565" customWidth="1"/>
    <col min="6661" max="6661" width="5" style="565" customWidth="1"/>
    <col min="6662" max="6662" width="3.5" style="565" customWidth="1"/>
    <col min="6663" max="6665" width="4.125" style="565" customWidth="1"/>
    <col min="6666" max="6668" width="3.75" style="565" customWidth="1"/>
    <col min="6669" max="6673" width="3.125" style="565" customWidth="1"/>
    <col min="6674" max="6674" width="3.75" style="565" customWidth="1"/>
    <col min="6675" max="6676" width="3.875" style="565" customWidth="1"/>
    <col min="6677" max="6677" width="4.375" style="565" customWidth="1"/>
    <col min="6678" max="6681" width="3.875" style="565" customWidth="1"/>
    <col min="6682" max="6684" width="3.75" style="565" customWidth="1"/>
    <col min="6685" max="6685" width="4.375" style="565" customWidth="1"/>
    <col min="6686" max="6687" width="4" style="565" customWidth="1"/>
    <col min="6688" max="6690" width="3.875" style="565" customWidth="1"/>
    <col min="6691" max="6691" width="5.375" style="565" customWidth="1"/>
    <col min="6692" max="6692" width="5.25" style="565" customWidth="1"/>
    <col min="6693" max="6912" width="8.25" style="565"/>
    <col min="6913" max="6913" width="2.75" style="565" customWidth="1"/>
    <col min="6914" max="6914" width="9.25" style="565" customWidth="1"/>
    <col min="6915" max="6915" width="8.375" style="565" customWidth="1"/>
    <col min="6916" max="6916" width="4.5" style="565" customWidth="1"/>
    <col min="6917" max="6917" width="5" style="565" customWidth="1"/>
    <col min="6918" max="6918" width="3.5" style="565" customWidth="1"/>
    <col min="6919" max="6921" width="4.125" style="565" customWidth="1"/>
    <col min="6922" max="6924" width="3.75" style="565" customWidth="1"/>
    <col min="6925" max="6929" width="3.125" style="565" customWidth="1"/>
    <col min="6930" max="6930" width="3.75" style="565" customWidth="1"/>
    <col min="6931" max="6932" width="3.875" style="565" customWidth="1"/>
    <col min="6933" max="6933" width="4.375" style="565" customWidth="1"/>
    <col min="6934" max="6937" width="3.875" style="565" customWidth="1"/>
    <col min="6938" max="6940" width="3.75" style="565" customWidth="1"/>
    <col min="6941" max="6941" width="4.375" style="565" customWidth="1"/>
    <col min="6942" max="6943" width="4" style="565" customWidth="1"/>
    <col min="6944" max="6946" width="3.875" style="565" customWidth="1"/>
    <col min="6947" max="6947" width="5.375" style="565" customWidth="1"/>
    <col min="6948" max="6948" width="5.25" style="565" customWidth="1"/>
    <col min="6949" max="7168" width="8.25" style="565"/>
    <col min="7169" max="7169" width="2.75" style="565" customWidth="1"/>
    <col min="7170" max="7170" width="9.25" style="565" customWidth="1"/>
    <col min="7171" max="7171" width="8.375" style="565" customWidth="1"/>
    <col min="7172" max="7172" width="4.5" style="565" customWidth="1"/>
    <col min="7173" max="7173" width="5" style="565" customWidth="1"/>
    <col min="7174" max="7174" width="3.5" style="565" customWidth="1"/>
    <col min="7175" max="7177" width="4.125" style="565" customWidth="1"/>
    <col min="7178" max="7180" width="3.75" style="565" customWidth="1"/>
    <col min="7181" max="7185" width="3.125" style="565" customWidth="1"/>
    <col min="7186" max="7186" width="3.75" style="565" customWidth="1"/>
    <col min="7187" max="7188" width="3.875" style="565" customWidth="1"/>
    <col min="7189" max="7189" width="4.375" style="565" customWidth="1"/>
    <col min="7190" max="7193" width="3.875" style="565" customWidth="1"/>
    <col min="7194" max="7196" width="3.75" style="565" customWidth="1"/>
    <col min="7197" max="7197" width="4.375" style="565" customWidth="1"/>
    <col min="7198" max="7199" width="4" style="565" customWidth="1"/>
    <col min="7200" max="7202" width="3.875" style="565" customWidth="1"/>
    <col min="7203" max="7203" width="5.375" style="565" customWidth="1"/>
    <col min="7204" max="7204" width="5.25" style="565" customWidth="1"/>
    <col min="7205" max="7424" width="8.25" style="565"/>
    <col min="7425" max="7425" width="2.75" style="565" customWidth="1"/>
    <col min="7426" max="7426" width="9.25" style="565" customWidth="1"/>
    <col min="7427" max="7427" width="8.375" style="565" customWidth="1"/>
    <col min="7428" max="7428" width="4.5" style="565" customWidth="1"/>
    <col min="7429" max="7429" width="5" style="565" customWidth="1"/>
    <col min="7430" max="7430" width="3.5" style="565" customWidth="1"/>
    <col min="7431" max="7433" width="4.125" style="565" customWidth="1"/>
    <col min="7434" max="7436" width="3.75" style="565" customWidth="1"/>
    <col min="7437" max="7441" width="3.125" style="565" customWidth="1"/>
    <col min="7442" max="7442" width="3.75" style="565" customWidth="1"/>
    <col min="7443" max="7444" width="3.875" style="565" customWidth="1"/>
    <col min="7445" max="7445" width="4.375" style="565" customWidth="1"/>
    <col min="7446" max="7449" width="3.875" style="565" customWidth="1"/>
    <col min="7450" max="7452" width="3.75" style="565" customWidth="1"/>
    <col min="7453" max="7453" width="4.375" style="565" customWidth="1"/>
    <col min="7454" max="7455" width="4" style="565" customWidth="1"/>
    <col min="7456" max="7458" width="3.875" style="565" customWidth="1"/>
    <col min="7459" max="7459" width="5.375" style="565" customWidth="1"/>
    <col min="7460" max="7460" width="5.25" style="565" customWidth="1"/>
    <col min="7461" max="7680" width="8.25" style="565"/>
    <col min="7681" max="7681" width="2.75" style="565" customWidth="1"/>
    <col min="7682" max="7682" width="9.25" style="565" customWidth="1"/>
    <col min="7683" max="7683" width="8.375" style="565" customWidth="1"/>
    <col min="7684" max="7684" width="4.5" style="565" customWidth="1"/>
    <col min="7685" max="7685" width="5" style="565" customWidth="1"/>
    <col min="7686" max="7686" width="3.5" style="565" customWidth="1"/>
    <col min="7687" max="7689" width="4.125" style="565" customWidth="1"/>
    <col min="7690" max="7692" width="3.75" style="565" customWidth="1"/>
    <col min="7693" max="7697" width="3.125" style="565" customWidth="1"/>
    <col min="7698" max="7698" width="3.75" style="565" customWidth="1"/>
    <col min="7699" max="7700" width="3.875" style="565" customWidth="1"/>
    <col min="7701" max="7701" width="4.375" style="565" customWidth="1"/>
    <col min="7702" max="7705" width="3.875" style="565" customWidth="1"/>
    <col min="7706" max="7708" width="3.75" style="565" customWidth="1"/>
    <col min="7709" max="7709" width="4.375" style="565" customWidth="1"/>
    <col min="7710" max="7711" width="4" style="565" customWidth="1"/>
    <col min="7712" max="7714" width="3.875" style="565" customWidth="1"/>
    <col min="7715" max="7715" width="5.375" style="565" customWidth="1"/>
    <col min="7716" max="7716" width="5.25" style="565" customWidth="1"/>
    <col min="7717" max="7936" width="8.25" style="565"/>
    <col min="7937" max="7937" width="2.75" style="565" customWidth="1"/>
    <col min="7938" max="7938" width="9.25" style="565" customWidth="1"/>
    <col min="7939" max="7939" width="8.375" style="565" customWidth="1"/>
    <col min="7940" max="7940" width="4.5" style="565" customWidth="1"/>
    <col min="7941" max="7941" width="5" style="565" customWidth="1"/>
    <col min="7942" max="7942" width="3.5" style="565" customWidth="1"/>
    <col min="7943" max="7945" width="4.125" style="565" customWidth="1"/>
    <col min="7946" max="7948" width="3.75" style="565" customWidth="1"/>
    <col min="7949" max="7953" width="3.125" style="565" customWidth="1"/>
    <col min="7954" max="7954" width="3.75" style="565" customWidth="1"/>
    <col min="7955" max="7956" width="3.875" style="565" customWidth="1"/>
    <col min="7957" max="7957" width="4.375" style="565" customWidth="1"/>
    <col min="7958" max="7961" width="3.875" style="565" customWidth="1"/>
    <col min="7962" max="7964" width="3.75" style="565" customWidth="1"/>
    <col min="7965" max="7965" width="4.375" style="565" customWidth="1"/>
    <col min="7966" max="7967" width="4" style="565" customWidth="1"/>
    <col min="7968" max="7970" width="3.875" style="565" customWidth="1"/>
    <col min="7971" max="7971" width="5.375" style="565" customWidth="1"/>
    <col min="7972" max="7972" width="5.25" style="565" customWidth="1"/>
    <col min="7973" max="8192" width="8.25" style="565"/>
    <col min="8193" max="8193" width="2.75" style="565" customWidth="1"/>
    <col min="8194" max="8194" width="9.25" style="565" customWidth="1"/>
    <col min="8195" max="8195" width="8.375" style="565" customWidth="1"/>
    <col min="8196" max="8196" width="4.5" style="565" customWidth="1"/>
    <col min="8197" max="8197" width="5" style="565" customWidth="1"/>
    <col min="8198" max="8198" width="3.5" style="565" customWidth="1"/>
    <col min="8199" max="8201" width="4.125" style="565" customWidth="1"/>
    <col min="8202" max="8204" width="3.75" style="565" customWidth="1"/>
    <col min="8205" max="8209" width="3.125" style="565" customWidth="1"/>
    <col min="8210" max="8210" width="3.75" style="565" customWidth="1"/>
    <col min="8211" max="8212" width="3.875" style="565" customWidth="1"/>
    <col min="8213" max="8213" width="4.375" style="565" customWidth="1"/>
    <col min="8214" max="8217" width="3.875" style="565" customWidth="1"/>
    <col min="8218" max="8220" width="3.75" style="565" customWidth="1"/>
    <col min="8221" max="8221" width="4.375" style="565" customWidth="1"/>
    <col min="8222" max="8223" width="4" style="565" customWidth="1"/>
    <col min="8224" max="8226" width="3.875" style="565" customWidth="1"/>
    <col min="8227" max="8227" width="5.375" style="565" customWidth="1"/>
    <col min="8228" max="8228" width="5.25" style="565" customWidth="1"/>
    <col min="8229" max="8448" width="8.25" style="565"/>
    <col min="8449" max="8449" width="2.75" style="565" customWidth="1"/>
    <col min="8450" max="8450" width="9.25" style="565" customWidth="1"/>
    <col min="8451" max="8451" width="8.375" style="565" customWidth="1"/>
    <col min="8452" max="8452" width="4.5" style="565" customWidth="1"/>
    <col min="8453" max="8453" width="5" style="565" customWidth="1"/>
    <col min="8454" max="8454" width="3.5" style="565" customWidth="1"/>
    <col min="8455" max="8457" width="4.125" style="565" customWidth="1"/>
    <col min="8458" max="8460" width="3.75" style="565" customWidth="1"/>
    <col min="8461" max="8465" width="3.125" style="565" customWidth="1"/>
    <col min="8466" max="8466" width="3.75" style="565" customWidth="1"/>
    <col min="8467" max="8468" width="3.875" style="565" customWidth="1"/>
    <col min="8469" max="8469" width="4.375" style="565" customWidth="1"/>
    <col min="8470" max="8473" width="3.875" style="565" customWidth="1"/>
    <col min="8474" max="8476" width="3.75" style="565" customWidth="1"/>
    <col min="8477" max="8477" width="4.375" style="565" customWidth="1"/>
    <col min="8478" max="8479" width="4" style="565" customWidth="1"/>
    <col min="8480" max="8482" width="3.875" style="565" customWidth="1"/>
    <col min="8483" max="8483" width="5.375" style="565" customWidth="1"/>
    <col min="8484" max="8484" width="5.25" style="565" customWidth="1"/>
    <col min="8485" max="8704" width="8.25" style="565"/>
    <col min="8705" max="8705" width="2.75" style="565" customWidth="1"/>
    <col min="8706" max="8706" width="9.25" style="565" customWidth="1"/>
    <col min="8707" max="8707" width="8.375" style="565" customWidth="1"/>
    <col min="8708" max="8708" width="4.5" style="565" customWidth="1"/>
    <col min="8709" max="8709" width="5" style="565" customWidth="1"/>
    <col min="8710" max="8710" width="3.5" style="565" customWidth="1"/>
    <col min="8711" max="8713" width="4.125" style="565" customWidth="1"/>
    <col min="8714" max="8716" width="3.75" style="565" customWidth="1"/>
    <col min="8717" max="8721" width="3.125" style="565" customWidth="1"/>
    <col min="8722" max="8722" width="3.75" style="565" customWidth="1"/>
    <col min="8723" max="8724" width="3.875" style="565" customWidth="1"/>
    <col min="8725" max="8725" width="4.375" style="565" customWidth="1"/>
    <col min="8726" max="8729" width="3.875" style="565" customWidth="1"/>
    <col min="8730" max="8732" width="3.75" style="565" customWidth="1"/>
    <col min="8733" max="8733" width="4.375" style="565" customWidth="1"/>
    <col min="8734" max="8735" width="4" style="565" customWidth="1"/>
    <col min="8736" max="8738" width="3.875" style="565" customWidth="1"/>
    <col min="8739" max="8739" width="5.375" style="565" customWidth="1"/>
    <col min="8740" max="8740" width="5.25" style="565" customWidth="1"/>
    <col min="8741" max="8960" width="8.25" style="565"/>
    <col min="8961" max="8961" width="2.75" style="565" customWidth="1"/>
    <col min="8962" max="8962" width="9.25" style="565" customWidth="1"/>
    <col min="8963" max="8963" width="8.375" style="565" customWidth="1"/>
    <col min="8964" max="8964" width="4.5" style="565" customWidth="1"/>
    <col min="8965" max="8965" width="5" style="565" customWidth="1"/>
    <col min="8966" max="8966" width="3.5" style="565" customWidth="1"/>
    <col min="8967" max="8969" width="4.125" style="565" customWidth="1"/>
    <col min="8970" max="8972" width="3.75" style="565" customWidth="1"/>
    <col min="8973" max="8977" width="3.125" style="565" customWidth="1"/>
    <col min="8978" max="8978" width="3.75" style="565" customWidth="1"/>
    <col min="8979" max="8980" width="3.875" style="565" customWidth="1"/>
    <col min="8981" max="8981" width="4.375" style="565" customWidth="1"/>
    <col min="8982" max="8985" width="3.875" style="565" customWidth="1"/>
    <col min="8986" max="8988" width="3.75" style="565" customWidth="1"/>
    <col min="8989" max="8989" width="4.375" style="565" customWidth="1"/>
    <col min="8990" max="8991" width="4" style="565" customWidth="1"/>
    <col min="8992" max="8994" width="3.875" style="565" customWidth="1"/>
    <col min="8995" max="8995" width="5.375" style="565" customWidth="1"/>
    <col min="8996" max="8996" width="5.25" style="565" customWidth="1"/>
    <col min="8997" max="9216" width="8.25" style="565"/>
    <col min="9217" max="9217" width="2.75" style="565" customWidth="1"/>
    <col min="9218" max="9218" width="9.25" style="565" customWidth="1"/>
    <col min="9219" max="9219" width="8.375" style="565" customWidth="1"/>
    <col min="9220" max="9220" width="4.5" style="565" customWidth="1"/>
    <col min="9221" max="9221" width="5" style="565" customWidth="1"/>
    <col min="9222" max="9222" width="3.5" style="565" customWidth="1"/>
    <col min="9223" max="9225" width="4.125" style="565" customWidth="1"/>
    <col min="9226" max="9228" width="3.75" style="565" customWidth="1"/>
    <col min="9229" max="9233" width="3.125" style="565" customWidth="1"/>
    <col min="9234" max="9234" width="3.75" style="565" customWidth="1"/>
    <col min="9235" max="9236" width="3.875" style="565" customWidth="1"/>
    <col min="9237" max="9237" width="4.375" style="565" customWidth="1"/>
    <col min="9238" max="9241" width="3.875" style="565" customWidth="1"/>
    <col min="9242" max="9244" width="3.75" style="565" customWidth="1"/>
    <col min="9245" max="9245" width="4.375" style="565" customWidth="1"/>
    <col min="9246" max="9247" width="4" style="565" customWidth="1"/>
    <col min="9248" max="9250" width="3.875" style="565" customWidth="1"/>
    <col min="9251" max="9251" width="5.375" style="565" customWidth="1"/>
    <col min="9252" max="9252" width="5.25" style="565" customWidth="1"/>
    <col min="9253" max="9472" width="8.25" style="565"/>
    <col min="9473" max="9473" width="2.75" style="565" customWidth="1"/>
    <col min="9474" max="9474" width="9.25" style="565" customWidth="1"/>
    <col min="9475" max="9475" width="8.375" style="565" customWidth="1"/>
    <col min="9476" max="9476" width="4.5" style="565" customWidth="1"/>
    <col min="9477" max="9477" width="5" style="565" customWidth="1"/>
    <col min="9478" max="9478" width="3.5" style="565" customWidth="1"/>
    <col min="9479" max="9481" width="4.125" style="565" customWidth="1"/>
    <col min="9482" max="9484" width="3.75" style="565" customWidth="1"/>
    <col min="9485" max="9489" width="3.125" style="565" customWidth="1"/>
    <col min="9490" max="9490" width="3.75" style="565" customWidth="1"/>
    <col min="9491" max="9492" width="3.875" style="565" customWidth="1"/>
    <col min="9493" max="9493" width="4.375" style="565" customWidth="1"/>
    <col min="9494" max="9497" width="3.875" style="565" customWidth="1"/>
    <col min="9498" max="9500" width="3.75" style="565" customWidth="1"/>
    <col min="9501" max="9501" width="4.375" style="565" customWidth="1"/>
    <col min="9502" max="9503" width="4" style="565" customWidth="1"/>
    <col min="9504" max="9506" width="3.875" style="565" customWidth="1"/>
    <col min="9507" max="9507" width="5.375" style="565" customWidth="1"/>
    <col min="9508" max="9508" width="5.25" style="565" customWidth="1"/>
    <col min="9509" max="9728" width="8.25" style="565"/>
    <col min="9729" max="9729" width="2.75" style="565" customWidth="1"/>
    <col min="9730" max="9730" width="9.25" style="565" customWidth="1"/>
    <col min="9731" max="9731" width="8.375" style="565" customWidth="1"/>
    <col min="9732" max="9732" width="4.5" style="565" customWidth="1"/>
    <col min="9733" max="9733" width="5" style="565" customWidth="1"/>
    <col min="9734" max="9734" width="3.5" style="565" customWidth="1"/>
    <col min="9735" max="9737" width="4.125" style="565" customWidth="1"/>
    <col min="9738" max="9740" width="3.75" style="565" customWidth="1"/>
    <col min="9741" max="9745" width="3.125" style="565" customWidth="1"/>
    <col min="9746" max="9746" width="3.75" style="565" customWidth="1"/>
    <col min="9747" max="9748" width="3.875" style="565" customWidth="1"/>
    <col min="9749" max="9749" width="4.375" style="565" customWidth="1"/>
    <col min="9750" max="9753" width="3.875" style="565" customWidth="1"/>
    <col min="9754" max="9756" width="3.75" style="565" customWidth="1"/>
    <col min="9757" max="9757" width="4.375" style="565" customWidth="1"/>
    <col min="9758" max="9759" width="4" style="565" customWidth="1"/>
    <col min="9760" max="9762" width="3.875" style="565" customWidth="1"/>
    <col min="9763" max="9763" width="5.375" style="565" customWidth="1"/>
    <col min="9764" max="9764" width="5.25" style="565" customWidth="1"/>
    <col min="9765" max="9984" width="8.25" style="565"/>
    <col min="9985" max="9985" width="2.75" style="565" customWidth="1"/>
    <col min="9986" max="9986" width="9.25" style="565" customWidth="1"/>
    <col min="9987" max="9987" width="8.375" style="565" customWidth="1"/>
    <col min="9988" max="9988" width="4.5" style="565" customWidth="1"/>
    <col min="9989" max="9989" width="5" style="565" customWidth="1"/>
    <col min="9990" max="9990" width="3.5" style="565" customWidth="1"/>
    <col min="9991" max="9993" width="4.125" style="565" customWidth="1"/>
    <col min="9994" max="9996" width="3.75" style="565" customWidth="1"/>
    <col min="9997" max="10001" width="3.125" style="565" customWidth="1"/>
    <col min="10002" max="10002" width="3.75" style="565" customWidth="1"/>
    <col min="10003" max="10004" width="3.875" style="565" customWidth="1"/>
    <col min="10005" max="10005" width="4.375" style="565" customWidth="1"/>
    <col min="10006" max="10009" width="3.875" style="565" customWidth="1"/>
    <col min="10010" max="10012" width="3.75" style="565" customWidth="1"/>
    <col min="10013" max="10013" width="4.375" style="565" customWidth="1"/>
    <col min="10014" max="10015" width="4" style="565" customWidth="1"/>
    <col min="10016" max="10018" width="3.875" style="565" customWidth="1"/>
    <col min="10019" max="10019" width="5.375" style="565" customWidth="1"/>
    <col min="10020" max="10020" width="5.25" style="565" customWidth="1"/>
    <col min="10021" max="10240" width="8.25" style="565"/>
    <col min="10241" max="10241" width="2.75" style="565" customWidth="1"/>
    <col min="10242" max="10242" width="9.25" style="565" customWidth="1"/>
    <col min="10243" max="10243" width="8.375" style="565" customWidth="1"/>
    <col min="10244" max="10244" width="4.5" style="565" customWidth="1"/>
    <col min="10245" max="10245" width="5" style="565" customWidth="1"/>
    <col min="10246" max="10246" width="3.5" style="565" customWidth="1"/>
    <col min="10247" max="10249" width="4.125" style="565" customWidth="1"/>
    <col min="10250" max="10252" width="3.75" style="565" customWidth="1"/>
    <col min="10253" max="10257" width="3.125" style="565" customWidth="1"/>
    <col min="10258" max="10258" width="3.75" style="565" customWidth="1"/>
    <col min="10259" max="10260" width="3.875" style="565" customWidth="1"/>
    <col min="10261" max="10261" width="4.375" style="565" customWidth="1"/>
    <col min="10262" max="10265" width="3.875" style="565" customWidth="1"/>
    <col min="10266" max="10268" width="3.75" style="565" customWidth="1"/>
    <col min="10269" max="10269" width="4.375" style="565" customWidth="1"/>
    <col min="10270" max="10271" width="4" style="565" customWidth="1"/>
    <col min="10272" max="10274" width="3.875" style="565" customWidth="1"/>
    <col min="10275" max="10275" width="5.375" style="565" customWidth="1"/>
    <col min="10276" max="10276" width="5.25" style="565" customWidth="1"/>
    <col min="10277" max="10496" width="8.25" style="565"/>
    <col min="10497" max="10497" width="2.75" style="565" customWidth="1"/>
    <col min="10498" max="10498" width="9.25" style="565" customWidth="1"/>
    <col min="10499" max="10499" width="8.375" style="565" customWidth="1"/>
    <col min="10500" max="10500" width="4.5" style="565" customWidth="1"/>
    <col min="10501" max="10501" width="5" style="565" customWidth="1"/>
    <col min="10502" max="10502" width="3.5" style="565" customWidth="1"/>
    <col min="10503" max="10505" width="4.125" style="565" customWidth="1"/>
    <col min="10506" max="10508" width="3.75" style="565" customWidth="1"/>
    <col min="10509" max="10513" width="3.125" style="565" customWidth="1"/>
    <col min="10514" max="10514" width="3.75" style="565" customWidth="1"/>
    <col min="10515" max="10516" width="3.875" style="565" customWidth="1"/>
    <col min="10517" max="10517" width="4.375" style="565" customWidth="1"/>
    <col min="10518" max="10521" width="3.875" style="565" customWidth="1"/>
    <col min="10522" max="10524" width="3.75" style="565" customWidth="1"/>
    <col min="10525" max="10525" width="4.375" style="565" customWidth="1"/>
    <col min="10526" max="10527" width="4" style="565" customWidth="1"/>
    <col min="10528" max="10530" width="3.875" style="565" customWidth="1"/>
    <col min="10531" max="10531" width="5.375" style="565" customWidth="1"/>
    <col min="10532" max="10532" width="5.25" style="565" customWidth="1"/>
    <col min="10533" max="10752" width="8.25" style="565"/>
    <col min="10753" max="10753" width="2.75" style="565" customWidth="1"/>
    <col min="10754" max="10754" width="9.25" style="565" customWidth="1"/>
    <col min="10755" max="10755" width="8.375" style="565" customWidth="1"/>
    <col min="10756" max="10756" width="4.5" style="565" customWidth="1"/>
    <col min="10757" max="10757" width="5" style="565" customWidth="1"/>
    <col min="10758" max="10758" width="3.5" style="565" customWidth="1"/>
    <col min="10759" max="10761" width="4.125" style="565" customWidth="1"/>
    <col min="10762" max="10764" width="3.75" style="565" customWidth="1"/>
    <col min="10765" max="10769" width="3.125" style="565" customWidth="1"/>
    <col min="10770" max="10770" width="3.75" style="565" customWidth="1"/>
    <col min="10771" max="10772" width="3.875" style="565" customWidth="1"/>
    <col min="10773" max="10773" width="4.375" style="565" customWidth="1"/>
    <col min="10774" max="10777" width="3.875" style="565" customWidth="1"/>
    <col min="10778" max="10780" width="3.75" style="565" customWidth="1"/>
    <col min="10781" max="10781" width="4.375" style="565" customWidth="1"/>
    <col min="10782" max="10783" width="4" style="565" customWidth="1"/>
    <col min="10784" max="10786" width="3.875" style="565" customWidth="1"/>
    <col min="10787" max="10787" width="5.375" style="565" customWidth="1"/>
    <col min="10788" max="10788" width="5.25" style="565" customWidth="1"/>
    <col min="10789" max="11008" width="8.25" style="565"/>
    <col min="11009" max="11009" width="2.75" style="565" customWidth="1"/>
    <col min="11010" max="11010" width="9.25" style="565" customWidth="1"/>
    <col min="11011" max="11011" width="8.375" style="565" customWidth="1"/>
    <col min="11012" max="11012" width="4.5" style="565" customWidth="1"/>
    <col min="11013" max="11013" width="5" style="565" customWidth="1"/>
    <col min="11014" max="11014" width="3.5" style="565" customWidth="1"/>
    <col min="11015" max="11017" width="4.125" style="565" customWidth="1"/>
    <col min="11018" max="11020" width="3.75" style="565" customWidth="1"/>
    <col min="11021" max="11025" width="3.125" style="565" customWidth="1"/>
    <col min="11026" max="11026" width="3.75" style="565" customWidth="1"/>
    <col min="11027" max="11028" width="3.875" style="565" customWidth="1"/>
    <col min="11029" max="11029" width="4.375" style="565" customWidth="1"/>
    <col min="11030" max="11033" width="3.875" style="565" customWidth="1"/>
    <col min="11034" max="11036" width="3.75" style="565" customWidth="1"/>
    <col min="11037" max="11037" width="4.375" style="565" customWidth="1"/>
    <col min="11038" max="11039" width="4" style="565" customWidth="1"/>
    <col min="11040" max="11042" width="3.875" style="565" customWidth="1"/>
    <col min="11043" max="11043" width="5.375" style="565" customWidth="1"/>
    <col min="11044" max="11044" width="5.25" style="565" customWidth="1"/>
    <col min="11045" max="11264" width="8.25" style="565"/>
    <col min="11265" max="11265" width="2.75" style="565" customWidth="1"/>
    <col min="11266" max="11266" width="9.25" style="565" customWidth="1"/>
    <col min="11267" max="11267" width="8.375" style="565" customWidth="1"/>
    <col min="11268" max="11268" width="4.5" style="565" customWidth="1"/>
    <col min="11269" max="11269" width="5" style="565" customWidth="1"/>
    <col min="11270" max="11270" width="3.5" style="565" customWidth="1"/>
    <col min="11271" max="11273" width="4.125" style="565" customWidth="1"/>
    <col min="11274" max="11276" width="3.75" style="565" customWidth="1"/>
    <col min="11277" max="11281" width="3.125" style="565" customWidth="1"/>
    <col min="11282" max="11282" width="3.75" style="565" customWidth="1"/>
    <col min="11283" max="11284" width="3.875" style="565" customWidth="1"/>
    <col min="11285" max="11285" width="4.375" style="565" customWidth="1"/>
    <col min="11286" max="11289" width="3.875" style="565" customWidth="1"/>
    <col min="11290" max="11292" width="3.75" style="565" customWidth="1"/>
    <col min="11293" max="11293" width="4.375" style="565" customWidth="1"/>
    <col min="11294" max="11295" width="4" style="565" customWidth="1"/>
    <col min="11296" max="11298" width="3.875" style="565" customWidth="1"/>
    <col min="11299" max="11299" width="5.375" style="565" customWidth="1"/>
    <col min="11300" max="11300" width="5.25" style="565" customWidth="1"/>
    <col min="11301" max="11520" width="8.25" style="565"/>
    <col min="11521" max="11521" width="2.75" style="565" customWidth="1"/>
    <col min="11522" max="11522" width="9.25" style="565" customWidth="1"/>
    <col min="11523" max="11523" width="8.375" style="565" customWidth="1"/>
    <col min="11524" max="11524" width="4.5" style="565" customWidth="1"/>
    <col min="11525" max="11525" width="5" style="565" customWidth="1"/>
    <col min="11526" max="11526" width="3.5" style="565" customWidth="1"/>
    <col min="11527" max="11529" width="4.125" style="565" customWidth="1"/>
    <col min="11530" max="11532" width="3.75" style="565" customWidth="1"/>
    <col min="11533" max="11537" width="3.125" style="565" customWidth="1"/>
    <col min="11538" max="11538" width="3.75" style="565" customWidth="1"/>
    <col min="11539" max="11540" width="3.875" style="565" customWidth="1"/>
    <col min="11541" max="11541" width="4.375" style="565" customWidth="1"/>
    <col min="11542" max="11545" width="3.875" style="565" customWidth="1"/>
    <col min="11546" max="11548" width="3.75" style="565" customWidth="1"/>
    <col min="11549" max="11549" width="4.375" style="565" customWidth="1"/>
    <col min="11550" max="11551" width="4" style="565" customWidth="1"/>
    <col min="11552" max="11554" width="3.875" style="565" customWidth="1"/>
    <col min="11555" max="11555" width="5.375" style="565" customWidth="1"/>
    <col min="11556" max="11556" width="5.25" style="565" customWidth="1"/>
    <col min="11557" max="11776" width="8.25" style="565"/>
    <col min="11777" max="11777" width="2.75" style="565" customWidth="1"/>
    <col min="11778" max="11778" width="9.25" style="565" customWidth="1"/>
    <col min="11779" max="11779" width="8.375" style="565" customWidth="1"/>
    <col min="11780" max="11780" width="4.5" style="565" customWidth="1"/>
    <col min="11781" max="11781" width="5" style="565" customWidth="1"/>
    <col min="11782" max="11782" width="3.5" style="565" customWidth="1"/>
    <col min="11783" max="11785" width="4.125" style="565" customWidth="1"/>
    <col min="11786" max="11788" width="3.75" style="565" customWidth="1"/>
    <col min="11789" max="11793" width="3.125" style="565" customWidth="1"/>
    <col min="11794" max="11794" width="3.75" style="565" customWidth="1"/>
    <col min="11795" max="11796" width="3.875" style="565" customWidth="1"/>
    <col min="11797" max="11797" width="4.375" style="565" customWidth="1"/>
    <col min="11798" max="11801" width="3.875" style="565" customWidth="1"/>
    <col min="11802" max="11804" width="3.75" style="565" customWidth="1"/>
    <col min="11805" max="11805" width="4.375" style="565" customWidth="1"/>
    <col min="11806" max="11807" width="4" style="565" customWidth="1"/>
    <col min="11808" max="11810" width="3.875" style="565" customWidth="1"/>
    <col min="11811" max="11811" width="5.375" style="565" customWidth="1"/>
    <col min="11812" max="11812" width="5.25" style="565" customWidth="1"/>
    <col min="11813" max="12032" width="8.25" style="565"/>
    <col min="12033" max="12033" width="2.75" style="565" customWidth="1"/>
    <col min="12034" max="12034" width="9.25" style="565" customWidth="1"/>
    <col min="12035" max="12035" width="8.375" style="565" customWidth="1"/>
    <col min="12036" max="12036" width="4.5" style="565" customWidth="1"/>
    <col min="12037" max="12037" width="5" style="565" customWidth="1"/>
    <col min="12038" max="12038" width="3.5" style="565" customWidth="1"/>
    <col min="12039" max="12041" width="4.125" style="565" customWidth="1"/>
    <col min="12042" max="12044" width="3.75" style="565" customWidth="1"/>
    <col min="12045" max="12049" width="3.125" style="565" customWidth="1"/>
    <col min="12050" max="12050" width="3.75" style="565" customWidth="1"/>
    <col min="12051" max="12052" width="3.875" style="565" customWidth="1"/>
    <col min="12053" max="12053" width="4.375" style="565" customWidth="1"/>
    <col min="12054" max="12057" width="3.875" style="565" customWidth="1"/>
    <col min="12058" max="12060" width="3.75" style="565" customWidth="1"/>
    <col min="12061" max="12061" width="4.375" style="565" customWidth="1"/>
    <col min="12062" max="12063" width="4" style="565" customWidth="1"/>
    <col min="12064" max="12066" width="3.875" style="565" customWidth="1"/>
    <col min="12067" max="12067" width="5.375" style="565" customWidth="1"/>
    <col min="12068" max="12068" width="5.25" style="565" customWidth="1"/>
    <col min="12069" max="12288" width="8.25" style="565"/>
    <col min="12289" max="12289" width="2.75" style="565" customWidth="1"/>
    <col min="12290" max="12290" width="9.25" style="565" customWidth="1"/>
    <col min="12291" max="12291" width="8.375" style="565" customWidth="1"/>
    <col min="12292" max="12292" width="4.5" style="565" customWidth="1"/>
    <col min="12293" max="12293" width="5" style="565" customWidth="1"/>
    <col min="12294" max="12294" width="3.5" style="565" customWidth="1"/>
    <col min="12295" max="12297" width="4.125" style="565" customWidth="1"/>
    <col min="12298" max="12300" width="3.75" style="565" customWidth="1"/>
    <col min="12301" max="12305" width="3.125" style="565" customWidth="1"/>
    <col min="12306" max="12306" width="3.75" style="565" customWidth="1"/>
    <col min="12307" max="12308" width="3.875" style="565" customWidth="1"/>
    <col min="12309" max="12309" width="4.375" style="565" customWidth="1"/>
    <col min="12310" max="12313" width="3.875" style="565" customWidth="1"/>
    <col min="12314" max="12316" width="3.75" style="565" customWidth="1"/>
    <col min="12317" max="12317" width="4.375" style="565" customWidth="1"/>
    <col min="12318" max="12319" width="4" style="565" customWidth="1"/>
    <col min="12320" max="12322" width="3.875" style="565" customWidth="1"/>
    <col min="12323" max="12323" width="5.375" style="565" customWidth="1"/>
    <col min="12324" max="12324" width="5.25" style="565" customWidth="1"/>
    <col min="12325" max="12544" width="8.25" style="565"/>
    <col min="12545" max="12545" width="2.75" style="565" customWidth="1"/>
    <col min="12546" max="12546" width="9.25" style="565" customWidth="1"/>
    <col min="12547" max="12547" width="8.375" style="565" customWidth="1"/>
    <col min="12548" max="12548" width="4.5" style="565" customWidth="1"/>
    <col min="12549" max="12549" width="5" style="565" customWidth="1"/>
    <col min="12550" max="12550" width="3.5" style="565" customWidth="1"/>
    <col min="12551" max="12553" width="4.125" style="565" customWidth="1"/>
    <col min="12554" max="12556" width="3.75" style="565" customWidth="1"/>
    <col min="12557" max="12561" width="3.125" style="565" customWidth="1"/>
    <col min="12562" max="12562" width="3.75" style="565" customWidth="1"/>
    <col min="12563" max="12564" width="3.875" style="565" customWidth="1"/>
    <col min="12565" max="12565" width="4.375" style="565" customWidth="1"/>
    <col min="12566" max="12569" width="3.875" style="565" customWidth="1"/>
    <col min="12570" max="12572" width="3.75" style="565" customWidth="1"/>
    <col min="12573" max="12573" width="4.375" style="565" customWidth="1"/>
    <col min="12574" max="12575" width="4" style="565" customWidth="1"/>
    <col min="12576" max="12578" width="3.875" style="565" customWidth="1"/>
    <col min="12579" max="12579" width="5.375" style="565" customWidth="1"/>
    <col min="12580" max="12580" width="5.25" style="565" customWidth="1"/>
    <col min="12581" max="12800" width="8.25" style="565"/>
    <col min="12801" max="12801" width="2.75" style="565" customWidth="1"/>
    <col min="12802" max="12802" width="9.25" style="565" customWidth="1"/>
    <col min="12803" max="12803" width="8.375" style="565" customWidth="1"/>
    <col min="12804" max="12804" width="4.5" style="565" customWidth="1"/>
    <col min="12805" max="12805" width="5" style="565" customWidth="1"/>
    <col min="12806" max="12806" width="3.5" style="565" customWidth="1"/>
    <col min="12807" max="12809" width="4.125" style="565" customWidth="1"/>
    <col min="12810" max="12812" width="3.75" style="565" customWidth="1"/>
    <col min="12813" max="12817" width="3.125" style="565" customWidth="1"/>
    <col min="12818" max="12818" width="3.75" style="565" customWidth="1"/>
    <col min="12819" max="12820" width="3.875" style="565" customWidth="1"/>
    <col min="12821" max="12821" width="4.375" style="565" customWidth="1"/>
    <col min="12822" max="12825" width="3.875" style="565" customWidth="1"/>
    <col min="12826" max="12828" width="3.75" style="565" customWidth="1"/>
    <col min="12829" max="12829" width="4.375" style="565" customWidth="1"/>
    <col min="12830" max="12831" width="4" style="565" customWidth="1"/>
    <col min="12832" max="12834" width="3.875" style="565" customWidth="1"/>
    <col min="12835" max="12835" width="5.375" style="565" customWidth="1"/>
    <col min="12836" max="12836" width="5.25" style="565" customWidth="1"/>
    <col min="12837" max="13056" width="8.25" style="565"/>
    <col min="13057" max="13057" width="2.75" style="565" customWidth="1"/>
    <col min="13058" max="13058" width="9.25" style="565" customWidth="1"/>
    <col min="13059" max="13059" width="8.375" style="565" customWidth="1"/>
    <col min="13060" max="13060" width="4.5" style="565" customWidth="1"/>
    <col min="13061" max="13061" width="5" style="565" customWidth="1"/>
    <col min="13062" max="13062" width="3.5" style="565" customWidth="1"/>
    <col min="13063" max="13065" width="4.125" style="565" customWidth="1"/>
    <col min="13066" max="13068" width="3.75" style="565" customWidth="1"/>
    <col min="13069" max="13073" width="3.125" style="565" customWidth="1"/>
    <col min="13074" max="13074" width="3.75" style="565" customWidth="1"/>
    <col min="13075" max="13076" width="3.875" style="565" customWidth="1"/>
    <col min="13077" max="13077" width="4.375" style="565" customWidth="1"/>
    <col min="13078" max="13081" width="3.875" style="565" customWidth="1"/>
    <col min="13082" max="13084" width="3.75" style="565" customWidth="1"/>
    <col min="13085" max="13085" width="4.375" style="565" customWidth="1"/>
    <col min="13086" max="13087" width="4" style="565" customWidth="1"/>
    <col min="13088" max="13090" width="3.875" style="565" customWidth="1"/>
    <col min="13091" max="13091" width="5.375" style="565" customWidth="1"/>
    <col min="13092" max="13092" width="5.25" style="565" customWidth="1"/>
    <col min="13093" max="13312" width="8.25" style="565"/>
    <col min="13313" max="13313" width="2.75" style="565" customWidth="1"/>
    <col min="13314" max="13314" width="9.25" style="565" customWidth="1"/>
    <col min="13315" max="13315" width="8.375" style="565" customWidth="1"/>
    <col min="13316" max="13316" width="4.5" style="565" customWidth="1"/>
    <col min="13317" max="13317" width="5" style="565" customWidth="1"/>
    <col min="13318" max="13318" width="3.5" style="565" customWidth="1"/>
    <col min="13319" max="13321" width="4.125" style="565" customWidth="1"/>
    <col min="13322" max="13324" width="3.75" style="565" customWidth="1"/>
    <col min="13325" max="13329" width="3.125" style="565" customWidth="1"/>
    <col min="13330" max="13330" width="3.75" style="565" customWidth="1"/>
    <col min="13331" max="13332" width="3.875" style="565" customWidth="1"/>
    <col min="13333" max="13333" width="4.375" style="565" customWidth="1"/>
    <col min="13334" max="13337" width="3.875" style="565" customWidth="1"/>
    <col min="13338" max="13340" width="3.75" style="565" customWidth="1"/>
    <col min="13341" max="13341" width="4.375" style="565" customWidth="1"/>
    <col min="13342" max="13343" width="4" style="565" customWidth="1"/>
    <col min="13344" max="13346" width="3.875" style="565" customWidth="1"/>
    <col min="13347" max="13347" width="5.375" style="565" customWidth="1"/>
    <col min="13348" max="13348" width="5.25" style="565" customWidth="1"/>
    <col min="13349" max="13568" width="8.25" style="565"/>
    <col min="13569" max="13569" width="2.75" style="565" customWidth="1"/>
    <col min="13570" max="13570" width="9.25" style="565" customWidth="1"/>
    <col min="13571" max="13571" width="8.375" style="565" customWidth="1"/>
    <col min="13572" max="13572" width="4.5" style="565" customWidth="1"/>
    <col min="13573" max="13573" width="5" style="565" customWidth="1"/>
    <col min="13574" max="13574" width="3.5" style="565" customWidth="1"/>
    <col min="13575" max="13577" width="4.125" style="565" customWidth="1"/>
    <col min="13578" max="13580" width="3.75" style="565" customWidth="1"/>
    <col min="13581" max="13585" width="3.125" style="565" customWidth="1"/>
    <col min="13586" max="13586" width="3.75" style="565" customWidth="1"/>
    <col min="13587" max="13588" width="3.875" style="565" customWidth="1"/>
    <col min="13589" max="13589" width="4.375" style="565" customWidth="1"/>
    <col min="13590" max="13593" width="3.875" style="565" customWidth="1"/>
    <col min="13594" max="13596" width="3.75" style="565" customWidth="1"/>
    <col min="13597" max="13597" width="4.375" style="565" customWidth="1"/>
    <col min="13598" max="13599" width="4" style="565" customWidth="1"/>
    <col min="13600" max="13602" width="3.875" style="565" customWidth="1"/>
    <col min="13603" max="13603" width="5.375" style="565" customWidth="1"/>
    <col min="13604" max="13604" width="5.25" style="565" customWidth="1"/>
    <col min="13605" max="13824" width="8.25" style="565"/>
    <col min="13825" max="13825" width="2.75" style="565" customWidth="1"/>
    <col min="13826" max="13826" width="9.25" style="565" customWidth="1"/>
    <col min="13827" max="13827" width="8.375" style="565" customWidth="1"/>
    <col min="13828" max="13828" width="4.5" style="565" customWidth="1"/>
    <col min="13829" max="13829" width="5" style="565" customWidth="1"/>
    <col min="13830" max="13830" width="3.5" style="565" customWidth="1"/>
    <col min="13831" max="13833" width="4.125" style="565" customWidth="1"/>
    <col min="13834" max="13836" width="3.75" style="565" customWidth="1"/>
    <col min="13837" max="13841" width="3.125" style="565" customWidth="1"/>
    <col min="13842" max="13842" width="3.75" style="565" customWidth="1"/>
    <col min="13843" max="13844" width="3.875" style="565" customWidth="1"/>
    <col min="13845" max="13845" width="4.375" style="565" customWidth="1"/>
    <col min="13846" max="13849" width="3.875" style="565" customWidth="1"/>
    <col min="13850" max="13852" width="3.75" style="565" customWidth="1"/>
    <col min="13853" max="13853" width="4.375" style="565" customWidth="1"/>
    <col min="13854" max="13855" width="4" style="565" customWidth="1"/>
    <col min="13856" max="13858" width="3.875" style="565" customWidth="1"/>
    <col min="13859" max="13859" width="5.375" style="565" customWidth="1"/>
    <col min="13860" max="13860" width="5.25" style="565" customWidth="1"/>
    <col min="13861" max="14080" width="8.25" style="565"/>
    <col min="14081" max="14081" width="2.75" style="565" customWidth="1"/>
    <col min="14082" max="14082" width="9.25" style="565" customWidth="1"/>
    <col min="14083" max="14083" width="8.375" style="565" customWidth="1"/>
    <col min="14084" max="14084" width="4.5" style="565" customWidth="1"/>
    <col min="14085" max="14085" width="5" style="565" customWidth="1"/>
    <col min="14086" max="14086" width="3.5" style="565" customWidth="1"/>
    <col min="14087" max="14089" width="4.125" style="565" customWidth="1"/>
    <col min="14090" max="14092" width="3.75" style="565" customWidth="1"/>
    <col min="14093" max="14097" width="3.125" style="565" customWidth="1"/>
    <col min="14098" max="14098" width="3.75" style="565" customWidth="1"/>
    <col min="14099" max="14100" width="3.875" style="565" customWidth="1"/>
    <col min="14101" max="14101" width="4.375" style="565" customWidth="1"/>
    <col min="14102" max="14105" width="3.875" style="565" customWidth="1"/>
    <col min="14106" max="14108" width="3.75" style="565" customWidth="1"/>
    <col min="14109" max="14109" width="4.375" style="565" customWidth="1"/>
    <col min="14110" max="14111" width="4" style="565" customWidth="1"/>
    <col min="14112" max="14114" width="3.875" style="565" customWidth="1"/>
    <col min="14115" max="14115" width="5.375" style="565" customWidth="1"/>
    <col min="14116" max="14116" width="5.25" style="565" customWidth="1"/>
    <col min="14117" max="14336" width="8.25" style="565"/>
    <col min="14337" max="14337" width="2.75" style="565" customWidth="1"/>
    <col min="14338" max="14338" width="9.25" style="565" customWidth="1"/>
    <col min="14339" max="14339" width="8.375" style="565" customWidth="1"/>
    <col min="14340" max="14340" width="4.5" style="565" customWidth="1"/>
    <col min="14341" max="14341" width="5" style="565" customWidth="1"/>
    <col min="14342" max="14342" width="3.5" style="565" customWidth="1"/>
    <col min="14343" max="14345" width="4.125" style="565" customWidth="1"/>
    <col min="14346" max="14348" width="3.75" style="565" customWidth="1"/>
    <col min="14349" max="14353" width="3.125" style="565" customWidth="1"/>
    <col min="14354" max="14354" width="3.75" style="565" customWidth="1"/>
    <col min="14355" max="14356" width="3.875" style="565" customWidth="1"/>
    <col min="14357" max="14357" width="4.375" style="565" customWidth="1"/>
    <col min="14358" max="14361" width="3.875" style="565" customWidth="1"/>
    <col min="14362" max="14364" width="3.75" style="565" customWidth="1"/>
    <col min="14365" max="14365" width="4.375" style="565" customWidth="1"/>
    <col min="14366" max="14367" width="4" style="565" customWidth="1"/>
    <col min="14368" max="14370" width="3.875" style="565" customWidth="1"/>
    <col min="14371" max="14371" width="5.375" style="565" customWidth="1"/>
    <col min="14372" max="14372" width="5.25" style="565" customWidth="1"/>
    <col min="14373" max="14592" width="8.25" style="565"/>
    <col min="14593" max="14593" width="2.75" style="565" customWidth="1"/>
    <col min="14594" max="14594" width="9.25" style="565" customWidth="1"/>
    <col min="14595" max="14595" width="8.375" style="565" customWidth="1"/>
    <col min="14596" max="14596" width="4.5" style="565" customWidth="1"/>
    <col min="14597" max="14597" width="5" style="565" customWidth="1"/>
    <col min="14598" max="14598" width="3.5" style="565" customWidth="1"/>
    <col min="14599" max="14601" width="4.125" style="565" customWidth="1"/>
    <col min="14602" max="14604" width="3.75" style="565" customWidth="1"/>
    <col min="14605" max="14609" width="3.125" style="565" customWidth="1"/>
    <col min="14610" max="14610" width="3.75" style="565" customWidth="1"/>
    <col min="14611" max="14612" width="3.875" style="565" customWidth="1"/>
    <col min="14613" max="14613" width="4.375" style="565" customWidth="1"/>
    <col min="14614" max="14617" width="3.875" style="565" customWidth="1"/>
    <col min="14618" max="14620" width="3.75" style="565" customWidth="1"/>
    <col min="14621" max="14621" width="4.375" style="565" customWidth="1"/>
    <col min="14622" max="14623" width="4" style="565" customWidth="1"/>
    <col min="14624" max="14626" width="3.875" style="565" customWidth="1"/>
    <col min="14627" max="14627" width="5.375" style="565" customWidth="1"/>
    <col min="14628" max="14628" width="5.25" style="565" customWidth="1"/>
    <col min="14629" max="14848" width="8.25" style="565"/>
    <col min="14849" max="14849" width="2.75" style="565" customWidth="1"/>
    <col min="14850" max="14850" width="9.25" style="565" customWidth="1"/>
    <col min="14851" max="14851" width="8.375" style="565" customWidth="1"/>
    <col min="14852" max="14852" width="4.5" style="565" customWidth="1"/>
    <col min="14853" max="14853" width="5" style="565" customWidth="1"/>
    <col min="14854" max="14854" width="3.5" style="565" customWidth="1"/>
    <col min="14855" max="14857" width="4.125" style="565" customWidth="1"/>
    <col min="14858" max="14860" width="3.75" style="565" customWidth="1"/>
    <col min="14861" max="14865" width="3.125" style="565" customWidth="1"/>
    <col min="14866" max="14866" width="3.75" style="565" customWidth="1"/>
    <col min="14867" max="14868" width="3.875" style="565" customWidth="1"/>
    <col min="14869" max="14869" width="4.375" style="565" customWidth="1"/>
    <col min="14870" max="14873" width="3.875" style="565" customWidth="1"/>
    <col min="14874" max="14876" width="3.75" style="565" customWidth="1"/>
    <col min="14877" max="14877" width="4.375" style="565" customWidth="1"/>
    <col min="14878" max="14879" width="4" style="565" customWidth="1"/>
    <col min="14880" max="14882" width="3.875" style="565" customWidth="1"/>
    <col min="14883" max="14883" width="5.375" style="565" customWidth="1"/>
    <col min="14884" max="14884" width="5.25" style="565" customWidth="1"/>
    <col min="14885" max="15104" width="8.25" style="565"/>
    <col min="15105" max="15105" width="2.75" style="565" customWidth="1"/>
    <col min="15106" max="15106" width="9.25" style="565" customWidth="1"/>
    <col min="15107" max="15107" width="8.375" style="565" customWidth="1"/>
    <col min="15108" max="15108" width="4.5" style="565" customWidth="1"/>
    <col min="15109" max="15109" width="5" style="565" customWidth="1"/>
    <col min="15110" max="15110" width="3.5" style="565" customWidth="1"/>
    <col min="15111" max="15113" width="4.125" style="565" customWidth="1"/>
    <col min="15114" max="15116" width="3.75" style="565" customWidth="1"/>
    <col min="15117" max="15121" width="3.125" style="565" customWidth="1"/>
    <col min="15122" max="15122" width="3.75" style="565" customWidth="1"/>
    <col min="15123" max="15124" width="3.875" style="565" customWidth="1"/>
    <col min="15125" max="15125" width="4.375" style="565" customWidth="1"/>
    <col min="15126" max="15129" width="3.875" style="565" customWidth="1"/>
    <col min="15130" max="15132" width="3.75" style="565" customWidth="1"/>
    <col min="15133" max="15133" width="4.375" style="565" customWidth="1"/>
    <col min="15134" max="15135" width="4" style="565" customWidth="1"/>
    <col min="15136" max="15138" width="3.875" style="565" customWidth="1"/>
    <col min="15139" max="15139" width="5.375" style="565" customWidth="1"/>
    <col min="15140" max="15140" width="5.25" style="565" customWidth="1"/>
    <col min="15141" max="15360" width="8.25" style="565"/>
    <col min="15361" max="15361" width="2.75" style="565" customWidth="1"/>
    <col min="15362" max="15362" width="9.25" style="565" customWidth="1"/>
    <col min="15363" max="15363" width="8.375" style="565" customWidth="1"/>
    <col min="15364" max="15364" width="4.5" style="565" customWidth="1"/>
    <col min="15365" max="15365" width="5" style="565" customWidth="1"/>
    <col min="15366" max="15366" width="3.5" style="565" customWidth="1"/>
    <col min="15367" max="15369" width="4.125" style="565" customWidth="1"/>
    <col min="15370" max="15372" width="3.75" style="565" customWidth="1"/>
    <col min="15373" max="15377" width="3.125" style="565" customWidth="1"/>
    <col min="15378" max="15378" width="3.75" style="565" customWidth="1"/>
    <col min="15379" max="15380" width="3.875" style="565" customWidth="1"/>
    <col min="15381" max="15381" width="4.375" style="565" customWidth="1"/>
    <col min="15382" max="15385" width="3.875" style="565" customWidth="1"/>
    <col min="15386" max="15388" width="3.75" style="565" customWidth="1"/>
    <col min="15389" max="15389" width="4.375" style="565" customWidth="1"/>
    <col min="15390" max="15391" width="4" style="565" customWidth="1"/>
    <col min="15392" max="15394" width="3.875" style="565" customWidth="1"/>
    <col min="15395" max="15395" width="5.375" style="565" customWidth="1"/>
    <col min="15396" max="15396" width="5.25" style="565" customWidth="1"/>
    <col min="15397" max="15616" width="8.25" style="565"/>
    <col min="15617" max="15617" width="2.75" style="565" customWidth="1"/>
    <col min="15618" max="15618" width="9.25" style="565" customWidth="1"/>
    <col min="15619" max="15619" width="8.375" style="565" customWidth="1"/>
    <col min="15620" max="15620" width="4.5" style="565" customWidth="1"/>
    <col min="15621" max="15621" width="5" style="565" customWidth="1"/>
    <col min="15622" max="15622" width="3.5" style="565" customWidth="1"/>
    <col min="15623" max="15625" width="4.125" style="565" customWidth="1"/>
    <col min="15626" max="15628" width="3.75" style="565" customWidth="1"/>
    <col min="15629" max="15633" width="3.125" style="565" customWidth="1"/>
    <col min="15634" max="15634" width="3.75" style="565" customWidth="1"/>
    <col min="15635" max="15636" width="3.875" style="565" customWidth="1"/>
    <col min="15637" max="15637" width="4.375" style="565" customWidth="1"/>
    <col min="15638" max="15641" width="3.875" style="565" customWidth="1"/>
    <col min="15642" max="15644" width="3.75" style="565" customWidth="1"/>
    <col min="15645" max="15645" width="4.375" style="565" customWidth="1"/>
    <col min="15646" max="15647" width="4" style="565" customWidth="1"/>
    <col min="15648" max="15650" width="3.875" style="565" customWidth="1"/>
    <col min="15651" max="15651" width="5.375" style="565" customWidth="1"/>
    <col min="15652" max="15652" width="5.25" style="565" customWidth="1"/>
    <col min="15653" max="15872" width="8.25" style="565"/>
    <col min="15873" max="15873" width="2.75" style="565" customWidth="1"/>
    <col min="15874" max="15874" width="9.25" style="565" customWidth="1"/>
    <col min="15875" max="15875" width="8.375" style="565" customWidth="1"/>
    <col min="15876" max="15876" width="4.5" style="565" customWidth="1"/>
    <col min="15877" max="15877" width="5" style="565" customWidth="1"/>
    <col min="15878" max="15878" width="3.5" style="565" customWidth="1"/>
    <col min="15879" max="15881" width="4.125" style="565" customWidth="1"/>
    <col min="15882" max="15884" width="3.75" style="565" customWidth="1"/>
    <col min="15885" max="15889" width="3.125" style="565" customWidth="1"/>
    <col min="15890" max="15890" width="3.75" style="565" customWidth="1"/>
    <col min="15891" max="15892" width="3.875" style="565" customWidth="1"/>
    <col min="15893" max="15893" width="4.375" style="565" customWidth="1"/>
    <col min="15894" max="15897" width="3.875" style="565" customWidth="1"/>
    <col min="15898" max="15900" width="3.75" style="565" customWidth="1"/>
    <col min="15901" max="15901" width="4.375" style="565" customWidth="1"/>
    <col min="15902" max="15903" width="4" style="565" customWidth="1"/>
    <col min="15904" max="15906" width="3.875" style="565" customWidth="1"/>
    <col min="15907" max="15907" width="5.375" style="565" customWidth="1"/>
    <col min="15908" max="15908" width="5.25" style="565" customWidth="1"/>
    <col min="15909" max="16128" width="8.25" style="565"/>
    <col min="16129" max="16129" width="2.75" style="565" customWidth="1"/>
    <col min="16130" max="16130" width="9.25" style="565" customWidth="1"/>
    <col min="16131" max="16131" width="8.375" style="565" customWidth="1"/>
    <col min="16132" max="16132" width="4.5" style="565" customWidth="1"/>
    <col min="16133" max="16133" width="5" style="565" customWidth="1"/>
    <col min="16134" max="16134" width="3.5" style="565" customWidth="1"/>
    <col min="16135" max="16137" width="4.125" style="565" customWidth="1"/>
    <col min="16138" max="16140" width="3.75" style="565" customWidth="1"/>
    <col min="16141" max="16145" width="3.125" style="565" customWidth="1"/>
    <col min="16146" max="16146" width="3.75" style="565" customWidth="1"/>
    <col min="16147" max="16148" width="3.875" style="565" customWidth="1"/>
    <col min="16149" max="16149" width="4.375" style="565" customWidth="1"/>
    <col min="16150" max="16153" width="3.875" style="565" customWidth="1"/>
    <col min="16154" max="16156" width="3.75" style="565" customWidth="1"/>
    <col min="16157" max="16157" width="4.375" style="565" customWidth="1"/>
    <col min="16158" max="16159" width="4" style="565" customWidth="1"/>
    <col min="16160" max="16162" width="3.875" style="565" customWidth="1"/>
    <col min="16163" max="16163" width="5.375" style="565" customWidth="1"/>
    <col min="16164" max="16164" width="5.25" style="565" customWidth="1"/>
    <col min="16165" max="16384" width="8.25" style="565"/>
  </cols>
  <sheetData>
    <row r="1" spans="1:36" s="567" customFormat="1" ht="44.25" customHeight="1">
      <c r="A1" s="1077" t="s">
        <v>1750</v>
      </c>
      <c r="B1" s="1077"/>
      <c r="C1" s="1077"/>
      <c r="D1" s="1077"/>
      <c r="E1" s="1077"/>
      <c r="F1" s="1077"/>
      <c r="G1" s="1077"/>
      <c r="H1" s="1077"/>
      <c r="I1" s="1077"/>
      <c r="J1" s="1077"/>
      <c r="K1" s="1077"/>
      <c r="L1" s="1077"/>
      <c r="M1" s="1077"/>
      <c r="N1" s="1077"/>
      <c r="O1" s="1077"/>
      <c r="P1" s="1077"/>
      <c r="Q1" s="1077"/>
      <c r="R1" s="1077"/>
      <c r="S1" s="1077"/>
      <c r="T1" s="1077"/>
      <c r="U1" s="1077"/>
      <c r="V1" s="1077"/>
      <c r="W1" s="1077"/>
      <c r="X1" s="1077"/>
      <c r="Y1" s="1077"/>
      <c r="Z1" s="1077"/>
      <c r="AA1" s="1077"/>
      <c r="AB1" s="1077"/>
      <c r="AC1" s="1077"/>
      <c r="AD1" s="1077"/>
      <c r="AE1" s="1077"/>
      <c r="AF1" s="1077"/>
      <c r="AG1" s="1077"/>
      <c r="AH1" s="1077"/>
      <c r="AI1" s="1077"/>
      <c r="AJ1" s="1077"/>
    </row>
    <row r="2" spans="1:36" s="567" customFormat="1" ht="16.5">
      <c r="A2" s="1080" t="str">
        <f>'5. ATHĐ'!A2:J2</f>
        <v>(Kèm theo Quyết định số       4848     /QĐ-UBND ngày     19     /    12     /2023 của UBND tỉnh)</v>
      </c>
      <c r="B2" s="1080"/>
      <c r="C2" s="1080"/>
      <c r="D2" s="1080"/>
      <c r="E2" s="1080"/>
      <c r="F2" s="1080"/>
      <c r="G2" s="1080"/>
      <c r="H2" s="108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row>
    <row r="3" spans="1:36" ht="13.5" customHeight="1">
      <c r="A3" s="568"/>
      <c r="B3" s="569"/>
      <c r="C3" s="570"/>
      <c r="D3" s="569"/>
      <c r="E3" s="569"/>
      <c r="F3" s="1078"/>
      <c r="G3" s="1078"/>
      <c r="H3" s="1078"/>
      <c r="I3" s="1078"/>
      <c r="J3" s="1078"/>
      <c r="K3" s="1078"/>
      <c r="L3" s="1078"/>
      <c r="M3" s="1078"/>
      <c r="N3" s="1078"/>
      <c r="O3" s="1078"/>
      <c r="P3" s="1078"/>
      <c r="Q3" s="1078"/>
      <c r="R3" s="1078"/>
      <c r="S3" s="1078"/>
      <c r="T3" s="1078"/>
      <c r="U3" s="1078"/>
      <c r="V3" s="1078"/>
      <c r="W3" s="1078"/>
      <c r="X3" s="1078"/>
      <c r="Y3" s="1078"/>
      <c r="Z3" s="1061" t="s">
        <v>0</v>
      </c>
      <c r="AA3" s="1061"/>
      <c r="AB3" s="1061"/>
      <c r="AC3" s="1061"/>
      <c r="AD3" s="1061"/>
      <c r="AE3" s="1061"/>
      <c r="AF3" s="1061"/>
      <c r="AG3" s="1061"/>
      <c r="AH3" s="1061"/>
      <c r="AI3" s="1061"/>
      <c r="AJ3" s="1061"/>
    </row>
    <row r="4" spans="1:36" s="571" customFormat="1" ht="24" customHeight="1">
      <c r="A4" s="1062" t="s">
        <v>645</v>
      </c>
      <c r="B4" s="1062" t="s">
        <v>658</v>
      </c>
      <c r="C4" s="1064" t="s">
        <v>659</v>
      </c>
      <c r="D4" s="1069" t="s">
        <v>164</v>
      </c>
      <c r="E4" s="1070"/>
      <c r="F4" s="1070"/>
      <c r="G4" s="1070"/>
      <c r="H4" s="1070"/>
      <c r="I4" s="1070"/>
      <c r="J4" s="1070"/>
      <c r="K4" s="1070"/>
      <c r="L4" s="1070"/>
      <c r="M4" s="1070"/>
      <c r="N4" s="1070"/>
      <c r="O4" s="1070"/>
      <c r="P4" s="1070"/>
      <c r="Q4" s="1070"/>
      <c r="R4" s="1070"/>
      <c r="S4" s="1070"/>
      <c r="T4" s="1070"/>
      <c r="U4" s="1070"/>
      <c r="V4" s="1070"/>
      <c r="W4" s="1070"/>
      <c r="X4" s="1070"/>
      <c r="Y4" s="1070"/>
      <c r="Z4" s="1070"/>
      <c r="AA4" s="1070"/>
      <c r="AB4" s="1070"/>
      <c r="AC4" s="1070"/>
      <c r="AD4" s="1070"/>
      <c r="AE4" s="1070"/>
      <c r="AF4" s="1070"/>
      <c r="AG4" s="1070"/>
      <c r="AH4" s="1070"/>
      <c r="AI4" s="1071"/>
      <c r="AJ4" s="1062" t="s">
        <v>105</v>
      </c>
    </row>
    <row r="5" spans="1:36" s="571" customFormat="1" ht="29.25" customHeight="1">
      <c r="A5" s="1076"/>
      <c r="B5" s="1076"/>
      <c r="C5" s="1079"/>
      <c r="D5" s="1072" t="s">
        <v>38</v>
      </c>
      <c r="E5" s="1072"/>
      <c r="F5" s="1069" t="s">
        <v>106</v>
      </c>
      <c r="G5" s="1070"/>
      <c r="H5" s="1070"/>
      <c r="I5" s="1070"/>
      <c r="J5" s="1070"/>
      <c r="K5" s="1070"/>
      <c r="L5" s="1070"/>
      <c r="M5" s="1070"/>
      <c r="N5" s="1070"/>
      <c r="O5" s="1070"/>
      <c r="P5" s="1070"/>
      <c r="Q5" s="1070"/>
      <c r="R5" s="1070"/>
      <c r="S5" s="1070"/>
      <c r="T5" s="1070"/>
      <c r="U5" s="1071"/>
      <c r="V5" s="1069" t="s">
        <v>107</v>
      </c>
      <c r="W5" s="1070"/>
      <c r="X5" s="1070"/>
      <c r="Y5" s="1070"/>
      <c r="Z5" s="1070"/>
      <c r="AA5" s="1070"/>
      <c r="AB5" s="1070"/>
      <c r="AC5" s="1071"/>
      <c r="AD5" s="1069" t="s">
        <v>165</v>
      </c>
      <c r="AE5" s="1070"/>
      <c r="AF5" s="1070"/>
      <c r="AG5" s="1070"/>
      <c r="AH5" s="1070"/>
      <c r="AI5" s="1071"/>
      <c r="AJ5" s="1076"/>
    </row>
    <row r="6" spans="1:36" s="571" customFormat="1" ht="28.5" customHeight="1">
      <c r="A6" s="1076"/>
      <c r="B6" s="1076"/>
      <c r="C6" s="1079"/>
      <c r="D6" s="1062" t="s">
        <v>3</v>
      </c>
      <c r="E6" s="1062" t="s">
        <v>56</v>
      </c>
      <c r="F6" s="1072" t="s">
        <v>108</v>
      </c>
      <c r="G6" s="1072"/>
      <c r="H6" s="1072"/>
      <c r="I6" s="1072"/>
      <c r="J6" s="1072"/>
      <c r="K6" s="1072"/>
      <c r="L6" s="1072"/>
      <c r="M6" s="1072"/>
      <c r="N6" s="1072" t="s">
        <v>109</v>
      </c>
      <c r="O6" s="1072"/>
      <c r="P6" s="1072"/>
      <c r="Q6" s="1072"/>
      <c r="R6" s="1072"/>
      <c r="S6" s="1072"/>
      <c r="T6" s="1072"/>
      <c r="U6" s="1072"/>
      <c r="V6" s="1072" t="s">
        <v>110</v>
      </c>
      <c r="W6" s="1072"/>
      <c r="X6" s="1069" t="s">
        <v>111</v>
      </c>
      <c r="Y6" s="1070"/>
      <c r="Z6" s="1070"/>
      <c r="AA6" s="1070"/>
      <c r="AB6" s="1070"/>
      <c r="AC6" s="1071"/>
      <c r="AD6" s="1069" t="s">
        <v>111</v>
      </c>
      <c r="AE6" s="1070"/>
      <c r="AF6" s="1070"/>
      <c r="AG6" s="1070"/>
      <c r="AH6" s="1070"/>
      <c r="AI6" s="1071"/>
      <c r="AJ6" s="1076"/>
    </row>
    <row r="7" spans="1:36" s="571" customFormat="1" ht="29.25" customHeight="1">
      <c r="A7" s="1076"/>
      <c r="B7" s="1076"/>
      <c r="C7" s="1079"/>
      <c r="D7" s="1076"/>
      <c r="E7" s="1076"/>
      <c r="F7" s="1072" t="s">
        <v>110</v>
      </c>
      <c r="G7" s="1072"/>
      <c r="H7" s="1069" t="s">
        <v>111</v>
      </c>
      <c r="I7" s="1070"/>
      <c r="J7" s="1070"/>
      <c r="K7" s="1070"/>
      <c r="L7" s="1070"/>
      <c r="M7" s="1071"/>
      <c r="N7" s="1072" t="s">
        <v>110</v>
      </c>
      <c r="O7" s="1072"/>
      <c r="P7" s="1069" t="s">
        <v>111</v>
      </c>
      <c r="Q7" s="1070"/>
      <c r="R7" s="1070"/>
      <c r="S7" s="1070"/>
      <c r="T7" s="1070"/>
      <c r="U7" s="1071"/>
      <c r="V7" s="1062" t="s">
        <v>3</v>
      </c>
      <c r="W7" s="1064" t="s">
        <v>56</v>
      </c>
      <c r="X7" s="1066" t="s">
        <v>3</v>
      </c>
      <c r="Y7" s="1067"/>
      <c r="Z7" s="1067"/>
      <c r="AA7" s="1067"/>
      <c r="AB7" s="1068"/>
      <c r="AC7" s="1064" t="s">
        <v>56</v>
      </c>
      <c r="AD7" s="1066" t="s">
        <v>3</v>
      </c>
      <c r="AE7" s="1067"/>
      <c r="AF7" s="1067"/>
      <c r="AG7" s="1067"/>
      <c r="AH7" s="1068"/>
      <c r="AI7" s="1064" t="s">
        <v>56</v>
      </c>
      <c r="AJ7" s="1076"/>
    </row>
    <row r="8" spans="1:36" s="572" customFormat="1" ht="17.25" customHeight="1">
      <c r="A8" s="1076"/>
      <c r="B8" s="1076"/>
      <c r="C8" s="1079"/>
      <c r="D8" s="1076"/>
      <c r="E8" s="1076"/>
      <c r="F8" s="1062" t="s">
        <v>3</v>
      </c>
      <c r="G8" s="1064" t="s">
        <v>56</v>
      </c>
      <c r="H8" s="1066" t="s">
        <v>3</v>
      </c>
      <c r="I8" s="1067"/>
      <c r="J8" s="1067"/>
      <c r="K8" s="1067"/>
      <c r="L8" s="1068"/>
      <c r="M8" s="1064" t="s">
        <v>56</v>
      </c>
      <c r="N8" s="1062" t="s">
        <v>3</v>
      </c>
      <c r="O8" s="1064" t="s">
        <v>56</v>
      </c>
      <c r="P8" s="1066" t="s">
        <v>3</v>
      </c>
      <c r="Q8" s="1067"/>
      <c r="R8" s="1067"/>
      <c r="S8" s="1067"/>
      <c r="T8" s="1068"/>
      <c r="U8" s="1064" t="s">
        <v>56</v>
      </c>
      <c r="V8" s="1076"/>
      <c r="W8" s="1079"/>
      <c r="X8" s="1073"/>
      <c r="Y8" s="1074"/>
      <c r="Z8" s="1074"/>
      <c r="AA8" s="1074"/>
      <c r="AB8" s="1075"/>
      <c r="AC8" s="1079"/>
      <c r="AD8" s="1073"/>
      <c r="AE8" s="1074"/>
      <c r="AF8" s="1074"/>
      <c r="AG8" s="1074"/>
      <c r="AH8" s="1075"/>
      <c r="AI8" s="1079"/>
      <c r="AJ8" s="1076"/>
    </row>
    <row r="9" spans="1:36" s="572" customFormat="1" ht="84" customHeight="1">
      <c r="A9" s="1063"/>
      <c r="B9" s="1063"/>
      <c r="C9" s="1065"/>
      <c r="D9" s="1063"/>
      <c r="E9" s="1063"/>
      <c r="F9" s="1063"/>
      <c r="G9" s="1065"/>
      <c r="H9" s="588" t="s">
        <v>656</v>
      </c>
      <c r="I9" s="588" t="s">
        <v>657</v>
      </c>
      <c r="J9" s="588" t="s">
        <v>273</v>
      </c>
      <c r="K9" s="588" t="s">
        <v>166</v>
      </c>
      <c r="L9" s="588" t="s">
        <v>112</v>
      </c>
      <c r="M9" s="1065"/>
      <c r="N9" s="1063"/>
      <c r="O9" s="1065"/>
      <c r="P9" s="588" t="s">
        <v>656</v>
      </c>
      <c r="Q9" s="588" t="s">
        <v>657</v>
      </c>
      <c r="R9" s="588" t="s">
        <v>273</v>
      </c>
      <c r="S9" s="588" t="s">
        <v>166</v>
      </c>
      <c r="T9" s="588" t="s">
        <v>112</v>
      </c>
      <c r="U9" s="1065"/>
      <c r="V9" s="1063"/>
      <c r="W9" s="1065"/>
      <c r="X9" s="588" t="s">
        <v>656</v>
      </c>
      <c r="Y9" s="588" t="s">
        <v>657</v>
      </c>
      <c r="Z9" s="588" t="s">
        <v>273</v>
      </c>
      <c r="AA9" s="588" t="s">
        <v>166</v>
      </c>
      <c r="AB9" s="588" t="s">
        <v>112</v>
      </c>
      <c r="AC9" s="1065"/>
      <c r="AD9" s="588" t="s">
        <v>656</v>
      </c>
      <c r="AE9" s="588" t="s">
        <v>657</v>
      </c>
      <c r="AF9" s="588" t="s">
        <v>273</v>
      </c>
      <c r="AG9" s="588" t="s">
        <v>166</v>
      </c>
      <c r="AH9" s="588" t="s">
        <v>112</v>
      </c>
      <c r="AI9" s="1065"/>
      <c r="AJ9" s="1063"/>
    </row>
    <row r="10" spans="1:36" s="573" customFormat="1" ht="18.75" customHeight="1">
      <c r="A10" s="1060" t="s">
        <v>38</v>
      </c>
      <c r="B10" s="1060"/>
      <c r="C10" s="589">
        <f>SUM(C11:C38)</f>
        <v>15805.220000000001</v>
      </c>
      <c r="D10" s="589">
        <f>SUM(D11:D38)</f>
        <v>2544.2460000000001</v>
      </c>
      <c r="E10" s="589">
        <f t="shared" ref="E10:AJ10" si="0">SUM(E11:E38)</f>
        <v>15505.220000000001</v>
      </c>
      <c r="F10" s="589">
        <f t="shared" si="0"/>
        <v>0</v>
      </c>
      <c r="G10" s="589">
        <f t="shared" si="0"/>
        <v>0</v>
      </c>
      <c r="H10" s="589">
        <f t="shared" si="0"/>
        <v>18.399999999999999</v>
      </c>
      <c r="I10" s="589">
        <f t="shared" si="0"/>
        <v>0</v>
      </c>
      <c r="J10" s="589">
        <f t="shared" si="0"/>
        <v>0</v>
      </c>
      <c r="K10" s="589">
        <f t="shared" si="0"/>
        <v>3.556</v>
      </c>
      <c r="L10" s="589">
        <f t="shared" si="0"/>
        <v>0</v>
      </c>
      <c r="M10" s="589">
        <f t="shared" si="0"/>
        <v>439.12</v>
      </c>
      <c r="N10" s="589">
        <f t="shared" si="0"/>
        <v>4</v>
      </c>
      <c r="O10" s="589">
        <f t="shared" si="0"/>
        <v>300</v>
      </c>
      <c r="P10" s="589">
        <f t="shared" si="0"/>
        <v>43.9</v>
      </c>
      <c r="Q10" s="589">
        <f t="shared" si="0"/>
        <v>9.5</v>
      </c>
      <c r="R10" s="589">
        <f t="shared" si="0"/>
        <v>0</v>
      </c>
      <c r="S10" s="589">
        <f t="shared" si="0"/>
        <v>49</v>
      </c>
      <c r="T10" s="589">
        <f t="shared" si="0"/>
        <v>35.67</v>
      </c>
      <c r="U10" s="589">
        <f t="shared" si="0"/>
        <v>1380.7</v>
      </c>
      <c r="V10" s="589">
        <f t="shared" si="0"/>
        <v>6.75</v>
      </c>
      <c r="W10" s="589">
        <f t="shared" si="0"/>
        <v>506.25</v>
      </c>
      <c r="X10" s="589">
        <f t="shared" si="0"/>
        <v>64.8</v>
      </c>
      <c r="Y10" s="589">
        <f t="shared" si="0"/>
        <v>105</v>
      </c>
      <c r="Z10" s="589">
        <f t="shared" si="0"/>
        <v>0</v>
      </c>
      <c r="AA10" s="589">
        <f t="shared" si="0"/>
        <v>4</v>
      </c>
      <c r="AB10" s="589">
        <f t="shared" si="0"/>
        <v>28.56</v>
      </c>
      <c r="AC10" s="589">
        <f t="shared" si="0"/>
        <v>2023.6</v>
      </c>
      <c r="AD10" s="589">
        <f t="shared" si="0"/>
        <v>675.5</v>
      </c>
      <c r="AE10" s="589">
        <f t="shared" si="0"/>
        <v>547.94000000000005</v>
      </c>
      <c r="AF10" s="589">
        <f t="shared" si="0"/>
        <v>212.26999999999998</v>
      </c>
      <c r="AG10" s="589">
        <f t="shared" si="0"/>
        <v>230.4</v>
      </c>
      <c r="AH10" s="589">
        <f t="shared" si="0"/>
        <v>505</v>
      </c>
      <c r="AI10" s="589">
        <f t="shared" si="0"/>
        <v>10855.550000000001</v>
      </c>
      <c r="AJ10" s="589">
        <f t="shared" si="0"/>
        <v>300</v>
      </c>
    </row>
    <row r="11" spans="1:36" s="573" customFormat="1" ht="18" customHeight="1">
      <c r="A11" s="310">
        <v>1</v>
      </c>
      <c r="B11" s="590" t="s">
        <v>10</v>
      </c>
      <c r="C11" s="591">
        <f>E11</f>
        <v>1135</v>
      </c>
      <c r="D11" s="606">
        <v>216</v>
      </c>
      <c r="E11" s="606">
        <v>1135</v>
      </c>
      <c r="F11" s="606"/>
      <c r="G11" s="606">
        <v>0</v>
      </c>
      <c r="H11" s="606"/>
      <c r="I11" s="606"/>
      <c r="J11" s="606"/>
      <c r="K11" s="606"/>
      <c r="L11" s="606"/>
      <c r="M11" s="606">
        <v>0</v>
      </c>
      <c r="N11" s="606"/>
      <c r="O11" s="606">
        <v>0</v>
      </c>
      <c r="P11" s="606"/>
      <c r="Q11" s="606"/>
      <c r="R11" s="606"/>
      <c r="S11" s="606"/>
      <c r="T11" s="606"/>
      <c r="U11" s="606">
        <v>0</v>
      </c>
      <c r="V11" s="606"/>
      <c r="W11" s="606">
        <v>0</v>
      </c>
      <c r="X11" s="606"/>
      <c r="Y11" s="606">
        <v>11</v>
      </c>
      <c r="Z11" s="606"/>
      <c r="AA11" s="606"/>
      <c r="AB11" s="606"/>
      <c r="AC11" s="606">
        <v>110</v>
      </c>
      <c r="AD11" s="606">
        <v>142</v>
      </c>
      <c r="AE11" s="606">
        <v>63</v>
      </c>
      <c r="AF11" s="606"/>
      <c r="AG11" s="606"/>
      <c r="AH11" s="606"/>
      <c r="AI11" s="606">
        <v>1025</v>
      </c>
      <c r="AJ11" s="606"/>
    </row>
    <row r="12" spans="1:36" s="573" customFormat="1" ht="15.75" hidden="1" customHeight="1">
      <c r="A12" s="311">
        <v>2</v>
      </c>
      <c r="B12" s="541" t="s">
        <v>11</v>
      </c>
      <c r="C12" s="592"/>
      <c r="D12" s="607"/>
      <c r="E12" s="607"/>
      <c r="F12" s="607"/>
      <c r="G12" s="607"/>
      <c r="H12" s="607"/>
      <c r="I12" s="607"/>
      <c r="J12" s="607"/>
      <c r="K12" s="607"/>
      <c r="L12" s="607"/>
      <c r="M12" s="607"/>
      <c r="N12" s="607"/>
      <c r="O12" s="607"/>
      <c r="P12" s="607"/>
      <c r="Q12" s="607"/>
      <c r="R12" s="607"/>
      <c r="S12" s="607"/>
      <c r="T12" s="607"/>
      <c r="U12" s="607"/>
      <c r="V12" s="607"/>
      <c r="W12" s="607"/>
      <c r="X12" s="607"/>
      <c r="Y12" s="607"/>
      <c r="Z12" s="607"/>
      <c r="AA12" s="607"/>
      <c r="AB12" s="607"/>
      <c r="AC12" s="607"/>
      <c r="AD12" s="607"/>
      <c r="AE12" s="607"/>
      <c r="AF12" s="607"/>
      <c r="AG12" s="607"/>
      <c r="AH12" s="607"/>
      <c r="AI12" s="607"/>
      <c r="AJ12" s="607"/>
    </row>
    <row r="13" spans="1:36" s="573" customFormat="1" ht="15.75" hidden="1" customHeight="1">
      <c r="A13" s="311">
        <v>3</v>
      </c>
      <c r="B13" s="541" t="s">
        <v>12</v>
      </c>
      <c r="C13" s="592"/>
      <c r="D13" s="607"/>
      <c r="E13" s="607"/>
      <c r="F13" s="607"/>
      <c r="G13" s="607"/>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row>
    <row r="14" spans="1:36" s="573" customFormat="1" ht="19.5" customHeight="1">
      <c r="A14" s="311">
        <v>2</v>
      </c>
      <c r="B14" s="541" t="s">
        <v>104</v>
      </c>
      <c r="C14" s="592">
        <f t="shared" ref="C14:C37" si="1">E14</f>
        <v>699</v>
      </c>
      <c r="D14" s="607">
        <v>69.900000000000006</v>
      </c>
      <c r="E14" s="607">
        <v>699</v>
      </c>
      <c r="F14" s="607"/>
      <c r="G14" s="607">
        <v>0</v>
      </c>
      <c r="H14" s="607"/>
      <c r="I14" s="607"/>
      <c r="J14" s="607"/>
      <c r="K14" s="607"/>
      <c r="L14" s="607"/>
      <c r="M14" s="607">
        <v>0</v>
      </c>
      <c r="N14" s="607"/>
      <c r="O14" s="607">
        <v>0</v>
      </c>
      <c r="P14" s="607">
        <v>27.9</v>
      </c>
      <c r="Q14" s="607"/>
      <c r="R14" s="607"/>
      <c r="S14" s="607">
        <v>42</v>
      </c>
      <c r="T14" s="607"/>
      <c r="U14" s="607">
        <v>699</v>
      </c>
      <c r="V14" s="607"/>
      <c r="W14" s="607">
        <v>0</v>
      </c>
      <c r="X14" s="607"/>
      <c r="Y14" s="607"/>
      <c r="Z14" s="607"/>
      <c r="AA14" s="607"/>
      <c r="AB14" s="607"/>
      <c r="AC14" s="607">
        <v>0</v>
      </c>
      <c r="AD14" s="607"/>
      <c r="AE14" s="607"/>
      <c r="AF14" s="607"/>
      <c r="AG14" s="607"/>
      <c r="AH14" s="607"/>
      <c r="AI14" s="607">
        <v>0</v>
      </c>
      <c r="AJ14" s="607"/>
    </row>
    <row r="15" spans="1:36" s="573" customFormat="1" ht="15.75" hidden="1" customHeight="1">
      <c r="A15" s="311"/>
      <c r="B15" s="541" t="s">
        <v>13</v>
      </c>
      <c r="C15" s="592">
        <f t="shared" si="1"/>
        <v>0</v>
      </c>
      <c r="D15" s="607"/>
      <c r="E15" s="607"/>
      <c r="F15" s="607"/>
      <c r="G15" s="607"/>
      <c r="H15" s="607"/>
      <c r="I15" s="607"/>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row>
    <row r="16" spans="1:36" s="573" customFormat="1" ht="15.75" hidden="1" customHeight="1">
      <c r="A16" s="311"/>
      <c r="B16" s="541" t="s">
        <v>14</v>
      </c>
      <c r="C16" s="592">
        <f t="shared" si="1"/>
        <v>0</v>
      </c>
      <c r="D16" s="607"/>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07"/>
    </row>
    <row r="17" spans="1:37" s="573" customFormat="1" ht="18" customHeight="1">
      <c r="A17" s="311">
        <v>3</v>
      </c>
      <c r="B17" s="541" t="s">
        <v>15</v>
      </c>
      <c r="C17" s="592">
        <f t="shared" si="1"/>
        <v>1478</v>
      </c>
      <c r="D17" s="607">
        <v>245.4</v>
      </c>
      <c r="E17" s="607">
        <v>1478</v>
      </c>
      <c r="F17" s="607"/>
      <c r="G17" s="607">
        <v>0</v>
      </c>
      <c r="H17" s="607">
        <v>15.4</v>
      </c>
      <c r="I17" s="607"/>
      <c r="J17" s="607"/>
      <c r="K17" s="607"/>
      <c r="L17" s="607"/>
      <c r="M17" s="607">
        <v>308</v>
      </c>
      <c r="N17" s="607"/>
      <c r="O17" s="607">
        <v>0</v>
      </c>
      <c r="P17" s="607">
        <v>4</v>
      </c>
      <c r="Q17" s="607"/>
      <c r="R17" s="607"/>
      <c r="S17" s="607"/>
      <c r="T17" s="607"/>
      <c r="U17" s="607">
        <v>40</v>
      </c>
      <c r="V17" s="607"/>
      <c r="W17" s="607">
        <v>0</v>
      </c>
      <c r="X17" s="607"/>
      <c r="Y17" s="607"/>
      <c r="Z17" s="607"/>
      <c r="AA17" s="607"/>
      <c r="AB17" s="607"/>
      <c r="AC17" s="607">
        <v>0</v>
      </c>
      <c r="AD17" s="607">
        <v>60</v>
      </c>
      <c r="AE17" s="607">
        <v>59.1</v>
      </c>
      <c r="AF17" s="607"/>
      <c r="AG17" s="607">
        <v>35.9</v>
      </c>
      <c r="AH17" s="607">
        <v>71</v>
      </c>
      <c r="AI17" s="607">
        <v>1130</v>
      </c>
      <c r="AJ17" s="607"/>
    </row>
    <row r="18" spans="1:37" s="573" customFormat="1" ht="15.75" hidden="1" customHeight="1">
      <c r="A18" s="311"/>
      <c r="B18" s="541" t="s">
        <v>16</v>
      </c>
      <c r="C18" s="592">
        <f t="shared" si="1"/>
        <v>0</v>
      </c>
      <c r="D18" s="607"/>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row>
    <row r="19" spans="1:37" s="573" customFormat="1" ht="19.5" customHeight="1">
      <c r="A19" s="311">
        <v>4</v>
      </c>
      <c r="B19" s="541" t="s">
        <v>17</v>
      </c>
      <c r="C19" s="592">
        <f t="shared" si="1"/>
        <v>4837.8</v>
      </c>
      <c r="D19" s="607">
        <v>961.28</v>
      </c>
      <c r="E19" s="607">
        <v>4837.8</v>
      </c>
      <c r="F19" s="607"/>
      <c r="G19" s="607">
        <v>0</v>
      </c>
      <c r="H19" s="607"/>
      <c r="I19" s="607"/>
      <c r="J19" s="607"/>
      <c r="K19" s="607"/>
      <c r="L19" s="607"/>
      <c r="M19" s="607">
        <v>0</v>
      </c>
      <c r="N19" s="607"/>
      <c r="O19" s="607">
        <v>0</v>
      </c>
      <c r="P19" s="607">
        <v>5</v>
      </c>
      <c r="Q19" s="607"/>
      <c r="R19" s="607"/>
      <c r="S19" s="607"/>
      <c r="T19" s="607">
        <v>1.28</v>
      </c>
      <c r="U19" s="607">
        <v>62.800000000000004</v>
      </c>
      <c r="V19" s="607"/>
      <c r="W19" s="607">
        <v>0</v>
      </c>
      <c r="X19" s="607"/>
      <c r="Y19" s="607"/>
      <c r="Z19" s="607"/>
      <c r="AA19" s="607"/>
      <c r="AB19" s="607"/>
      <c r="AC19" s="607">
        <v>0</v>
      </c>
      <c r="AD19" s="607">
        <v>200</v>
      </c>
      <c r="AE19" s="607">
        <v>200</v>
      </c>
      <c r="AF19" s="607">
        <v>180</v>
      </c>
      <c r="AG19" s="607">
        <v>150</v>
      </c>
      <c r="AH19" s="607">
        <v>225</v>
      </c>
      <c r="AI19" s="607">
        <v>4775</v>
      </c>
      <c r="AJ19" s="607"/>
    </row>
    <row r="20" spans="1:37" s="573" customFormat="1" ht="18.75" customHeight="1">
      <c r="A20" s="311">
        <v>5</v>
      </c>
      <c r="B20" s="541" t="s">
        <v>18</v>
      </c>
      <c r="C20" s="592">
        <f t="shared" si="1"/>
        <v>1148.7</v>
      </c>
      <c r="D20" s="607">
        <v>191.24</v>
      </c>
      <c r="E20" s="607">
        <v>1148.7</v>
      </c>
      <c r="F20" s="607"/>
      <c r="G20" s="607">
        <v>0</v>
      </c>
      <c r="H20" s="607"/>
      <c r="I20" s="607"/>
      <c r="J20" s="607"/>
      <c r="K20" s="607"/>
      <c r="L20" s="607"/>
      <c r="M20" s="607">
        <v>0</v>
      </c>
      <c r="N20" s="607"/>
      <c r="O20" s="607">
        <v>0</v>
      </c>
      <c r="P20" s="607"/>
      <c r="Q20" s="607">
        <v>5</v>
      </c>
      <c r="R20" s="607"/>
      <c r="S20" s="607">
        <v>7</v>
      </c>
      <c r="T20" s="607">
        <v>23</v>
      </c>
      <c r="U20" s="607">
        <v>350</v>
      </c>
      <c r="V20" s="607"/>
      <c r="W20" s="607">
        <v>0</v>
      </c>
      <c r="X20" s="607">
        <v>3.5</v>
      </c>
      <c r="Y20" s="607"/>
      <c r="Z20" s="607"/>
      <c r="AA20" s="607"/>
      <c r="AB20" s="607"/>
      <c r="AC20" s="607">
        <v>35</v>
      </c>
      <c r="AD20" s="607">
        <v>67</v>
      </c>
      <c r="AE20" s="607">
        <v>26.34</v>
      </c>
      <c r="AF20" s="607">
        <v>15.6</v>
      </c>
      <c r="AG20" s="607">
        <v>26.8</v>
      </c>
      <c r="AH20" s="607">
        <v>17</v>
      </c>
      <c r="AI20" s="607">
        <v>763.7</v>
      </c>
      <c r="AJ20" s="607"/>
    </row>
    <row r="21" spans="1:37" s="573" customFormat="1" ht="17.25" customHeight="1">
      <c r="A21" s="311">
        <v>6</v>
      </c>
      <c r="B21" s="541" t="s">
        <v>39</v>
      </c>
      <c r="C21" s="592">
        <f t="shared" si="1"/>
        <v>71.12</v>
      </c>
      <c r="D21" s="607">
        <v>3.556</v>
      </c>
      <c r="E21" s="607">
        <v>71.12</v>
      </c>
      <c r="F21" s="607"/>
      <c r="G21" s="607">
        <v>0</v>
      </c>
      <c r="H21" s="607"/>
      <c r="I21" s="607"/>
      <c r="J21" s="607"/>
      <c r="K21" s="607">
        <v>3.556</v>
      </c>
      <c r="L21" s="607"/>
      <c r="M21" s="607">
        <v>71.12</v>
      </c>
      <c r="N21" s="607"/>
      <c r="O21" s="607">
        <v>0</v>
      </c>
      <c r="P21" s="607"/>
      <c r="Q21" s="607"/>
      <c r="R21" s="607"/>
      <c r="S21" s="607"/>
      <c r="T21" s="607"/>
      <c r="U21" s="607">
        <v>0</v>
      </c>
      <c r="V21" s="607"/>
      <c r="W21" s="607">
        <v>0</v>
      </c>
      <c r="X21" s="607"/>
      <c r="Y21" s="607"/>
      <c r="Z21" s="607"/>
      <c r="AA21" s="607"/>
      <c r="AB21" s="607"/>
      <c r="AC21" s="607">
        <v>0</v>
      </c>
      <c r="AD21" s="607"/>
      <c r="AE21" s="607"/>
      <c r="AF21" s="607"/>
      <c r="AG21" s="607"/>
      <c r="AH21" s="607"/>
      <c r="AI21" s="607">
        <v>0</v>
      </c>
      <c r="AJ21" s="607"/>
    </row>
    <row r="22" spans="1:37" s="573" customFormat="1" ht="18" customHeight="1">
      <c r="A22" s="311">
        <v>7</v>
      </c>
      <c r="B22" s="541" t="s">
        <v>19</v>
      </c>
      <c r="C22" s="592">
        <f t="shared" si="1"/>
        <v>310</v>
      </c>
      <c r="D22" s="607">
        <v>62</v>
      </c>
      <c r="E22" s="607">
        <v>310</v>
      </c>
      <c r="F22" s="607"/>
      <c r="G22" s="607">
        <v>0</v>
      </c>
      <c r="H22" s="607"/>
      <c r="I22" s="607"/>
      <c r="J22" s="607"/>
      <c r="K22" s="607"/>
      <c r="L22" s="607"/>
      <c r="M22" s="607">
        <v>0</v>
      </c>
      <c r="N22" s="607"/>
      <c r="O22" s="607">
        <v>0</v>
      </c>
      <c r="P22" s="607"/>
      <c r="Q22" s="607"/>
      <c r="R22" s="607"/>
      <c r="S22" s="607"/>
      <c r="T22" s="607"/>
      <c r="U22" s="607">
        <v>0</v>
      </c>
      <c r="V22" s="607"/>
      <c r="W22" s="607">
        <v>0</v>
      </c>
      <c r="X22" s="607"/>
      <c r="Y22" s="607"/>
      <c r="Z22" s="607"/>
      <c r="AA22" s="607"/>
      <c r="AB22" s="607"/>
      <c r="AC22" s="607">
        <v>0</v>
      </c>
      <c r="AD22" s="607">
        <v>29.5</v>
      </c>
      <c r="AE22" s="607">
        <v>32.5</v>
      </c>
      <c r="AF22" s="607"/>
      <c r="AG22" s="607"/>
      <c r="AH22" s="607"/>
      <c r="AI22" s="607">
        <v>310</v>
      </c>
      <c r="AJ22" s="607"/>
    </row>
    <row r="23" spans="1:37" s="573" customFormat="1" ht="15.75" customHeight="1">
      <c r="A23" s="311">
        <v>8</v>
      </c>
      <c r="B23" s="541" t="s">
        <v>20</v>
      </c>
      <c r="C23" s="592">
        <f t="shared" si="1"/>
        <v>1577.2</v>
      </c>
      <c r="D23" s="607">
        <v>225.72</v>
      </c>
      <c r="E23" s="607">
        <v>1577.2</v>
      </c>
      <c r="F23" s="607"/>
      <c r="G23" s="607">
        <v>0</v>
      </c>
      <c r="H23" s="607"/>
      <c r="I23" s="607"/>
      <c r="J23" s="607"/>
      <c r="K23" s="607"/>
      <c r="L23" s="607"/>
      <c r="M23" s="607">
        <v>0</v>
      </c>
      <c r="N23" s="607"/>
      <c r="O23" s="607">
        <v>0</v>
      </c>
      <c r="P23" s="607"/>
      <c r="Q23" s="607"/>
      <c r="R23" s="607"/>
      <c r="S23" s="607"/>
      <c r="T23" s="607"/>
      <c r="U23" s="607">
        <v>0</v>
      </c>
      <c r="V23" s="607"/>
      <c r="W23" s="607">
        <v>0</v>
      </c>
      <c r="X23" s="607">
        <v>15</v>
      </c>
      <c r="Y23" s="607">
        <v>71</v>
      </c>
      <c r="Z23" s="607"/>
      <c r="AA23" s="607"/>
      <c r="AB23" s="607">
        <v>3.72</v>
      </c>
      <c r="AC23" s="607">
        <v>897.2</v>
      </c>
      <c r="AD23" s="607"/>
      <c r="AE23" s="607">
        <v>67</v>
      </c>
      <c r="AF23" s="607"/>
      <c r="AG23" s="607"/>
      <c r="AH23" s="607">
        <v>69</v>
      </c>
      <c r="AI23" s="607">
        <v>680</v>
      </c>
      <c r="AJ23" s="607"/>
    </row>
    <row r="24" spans="1:37" s="573" customFormat="1" ht="17.25" customHeight="1">
      <c r="A24" s="311">
        <v>9</v>
      </c>
      <c r="B24" s="541" t="s">
        <v>21</v>
      </c>
      <c r="C24" s="592">
        <f t="shared" si="1"/>
        <v>1226.25</v>
      </c>
      <c r="D24" s="607">
        <v>135.75</v>
      </c>
      <c r="E24" s="607">
        <v>1226.25</v>
      </c>
      <c r="F24" s="607"/>
      <c r="G24" s="607">
        <v>0</v>
      </c>
      <c r="H24" s="607">
        <v>3</v>
      </c>
      <c r="I24" s="607"/>
      <c r="J24" s="607"/>
      <c r="K24" s="607"/>
      <c r="L24" s="607"/>
      <c r="M24" s="607">
        <v>60</v>
      </c>
      <c r="N24" s="607">
        <v>4</v>
      </c>
      <c r="O24" s="607">
        <v>300</v>
      </c>
      <c r="P24" s="607"/>
      <c r="Q24" s="607"/>
      <c r="R24" s="607"/>
      <c r="S24" s="607"/>
      <c r="T24" s="607"/>
      <c r="U24" s="607">
        <v>0</v>
      </c>
      <c r="V24" s="607">
        <v>1.75</v>
      </c>
      <c r="W24" s="607">
        <v>131.25</v>
      </c>
      <c r="X24" s="607">
        <v>20</v>
      </c>
      <c r="Y24" s="607"/>
      <c r="Z24" s="607"/>
      <c r="AA24" s="607"/>
      <c r="AB24" s="607"/>
      <c r="AC24" s="607">
        <v>200</v>
      </c>
      <c r="AD24" s="607">
        <v>107</v>
      </c>
      <c r="AE24" s="607"/>
      <c r="AF24" s="607"/>
      <c r="AG24" s="607"/>
      <c r="AH24" s="607"/>
      <c r="AI24" s="607">
        <v>535</v>
      </c>
      <c r="AJ24" s="607"/>
    </row>
    <row r="25" spans="1:37" s="574" customFormat="1" ht="15.75" customHeight="1">
      <c r="A25" s="311">
        <v>10</v>
      </c>
      <c r="B25" s="541" t="s">
        <v>22</v>
      </c>
      <c r="C25" s="592">
        <f t="shared" si="1"/>
        <v>1911.85</v>
      </c>
      <c r="D25" s="593">
        <v>302.37</v>
      </c>
      <c r="E25" s="593">
        <v>1911.85</v>
      </c>
      <c r="F25" s="593"/>
      <c r="G25" s="593">
        <v>0</v>
      </c>
      <c r="H25" s="593"/>
      <c r="I25" s="593"/>
      <c r="J25" s="593"/>
      <c r="K25" s="593"/>
      <c r="L25" s="593"/>
      <c r="M25" s="593">
        <v>0</v>
      </c>
      <c r="N25" s="593"/>
      <c r="O25" s="593">
        <v>0</v>
      </c>
      <c r="P25" s="593"/>
      <c r="Q25" s="593"/>
      <c r="R25" s="593"/>
      <c r="S25" s="593"/>
      <c r="T25" s="593"/>
      <c r="U25" s="593">
        <v>0</v>
      </c>
      <c r="V25" s="593">
        <v>5</v>
      </c>
      <c r="W25" s="593">
        <v>375</v>
      </c>
      <c r="X25" s="593">
        <v>3</v>
      </c>
      <c r="Y25" s="593">
        <v>3</v>
      </c>
      <c r="Z25" s="593"/>
      <c r="AA25" s="593">
        <v>4</v>
      </c>
      <c r="AB25" s="593"/>
      <c r="AC25" s="593">
        <v>100</v>
      </c>
      <c r="AD25" s="593">
        <v>30</v>
      </c>
      <c r="AE25" s="593">
        <v>100</v>
      </c>
      <c r="AF25" s="593">
        <v>16.670000000000002</v>
      </c>
      <c r="AG25" s="593">
        <v>17.7</v>
      </c>
      <c r="AH25" s="593">
        <v>123</v>
      </c>
      <c r="AI25" s="593">
        <v>1436.85</v>
      </c>
      <c r="AJ25" s="594"/>
      <c r="AK25" s="309"/>
    </row>
    <row r="26" spans="1:37" s="571" customFormat="1" ht="16.5" customHeight="1">
      <c r="A26" s="311">
        <v>11</v>
      </c>
      <c r="B26" s="541" t="s">
        <v>23</v>
      </c>
      <c r="C26" s="592">
        <f t="shared" si="1"/>
        <v>660.3</v>
      </c>
      <c r="D26" s="593">
        <v>86.03</v>
      </c>
      <c r="E26" s="593">
        <v>660.3</v>
      </c>
      <c r="F26" s="593"/>
      <c r="G26" s="593">
        <v>0</v>
      </c>
      <c r="H26" s="593"/>
      <c r="I26" s="593"/>
      <c r="J26" s="593"/>
      <c r="K26" s="593"/>
      <c r="L26" s="593"/>
      <c r="M26" s="593">
        <v>0</v>
      </c>
      <c r="N26" s="593"/>
      <c r="O26" s="593">
        <v>0</v>
      </c>
      <c r="P26" s="593">
        <v>2</v>
      </c>
      <c r="Q26" s="593">
        <v>4.5</v>
      </c>
      <c r="R26" s="593"/>
      <c r="S26" s="593"/>
      <c r="T26" s="593">
        <v>11.39</v>
      </c>
      <c r="U26" s="593">
        <v>178.9</v>
      </c>
      <c r="V26" s="593"/>
      <c r="W26" s="593">
        <v>0</v>
      </c>
      <c r="X26" s="593">
        <v>3.3</v>
      </c>
      <c r="Y26" s="593"/>
      <c r="Z26" s="593"/>
      <c r="AA26" s="593"/>
      <c r="AB26" s="593">
        <v>24.84</v>
      </c>
      <c r="AC26" s="593">
        <v>281.39999999999998</v>
      </c>
      <c r="AD26" s="593">
        <v>40</v>
      </c>
      <c r="AE26" s="593"/>
      <c r="AF26" s="593"/>
      <c r="AG26" s="593"/>
      <c r="AH26" s="593"/>
      <c r="AI26" s="593">
        <v>200</v>
      </c>
      <c r="AJ26" s="594"/>
      <c r="AK26" s="309"/>
    </row>
    <row r="27" spans="1:37" s="571" customFormat="1" ht="18" hidden="1" customHeight="1">
      <c r="A27" s="311">
        <v>5</v>
      </c>
      <c r="B27" s="541" t="s">
        <v>24</v>
      </c>
      <c r="C27" s="592">
        <f t="shared" si="1"/>
        <v>0</v>
      </c>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4"/>
      <c r="AK27" s="309"/>
    </row>
    <row r="28" spans="1:37" s="574" customFormat="1" ht="18" hidden="1" customHeight="1">
      <c r="A28" s="311">
        <v>6</v>
      </c>
      <c r="B28" s="541" t="s">
        <v>25</v>
      </c>
      <c r="C28" s="592">
        <f t="shared" si="1"/>
        <v>0</v>
      </c>
      <c r="D28" s="593"/>
      <c r="E28" s="593"/>
      <c r="F28" s="593"/>
      <c r="G28" s="593"/>
      <c r="H28" s="593"/>
      <c r="I28" s="593"/>
      <c r="J28" s="593"/>
      <c r="K28" s="595"/>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4"/>
      <c r="AK28" s="309"/>
    </row>
    <row r="29" spans="1:37" s="574" customFormat="1" ht="18" hidden="1" customHeight="1">
      <c r="A29" s="311">
        <v>7</v>
      </c>
      <c r="B29" s="541" t="s">
        <v>26</v>
      </c>
      <c r="C29" s="592">
        <f t="shared" si="1"/>
        <v>0</v>
      </c>
      <c r="D29" s="593"/>
      <c r="E29" s="593"/>
      <c r="F29" s="593"/>
      <c r="G29" s="593"/>
      <c r="H29" s="593"/>
      <c r="I29" s="593"/>
      <c r="J29" s="593"/>
      <c r="K29" s="593"/>
      <c r="L29" s="593"/>
      <c r="M29" s="593"/>
      <c r="N29" s="593"/>
      <c r="O29" s="593"/>
      <c r="P29" s="596"/>
      <c r="Q29" s="593"/>
      <c r="R29" s="593"/>
      <c r="S29" s="593"/>
      <c r="T29" s="593"/>
      <c r="U29" s="593"/>
      <c r="V29" s="593"/>
      <c r="W29" s="593"/>
      <c r="X29" s="593"/>
      <c r="Y29" s="593"/>
      <c r="Z29" s="593"/>
      <c r="AA29" s="593"/>
      <c r="AB29" s="593"/>
      <c r="AC29" s="593"/>
      <c r="AD29" s="593"/>
      <c r="AE29" s="593"/>
      <c r="AF29" s="593"/>
      <c r="AG29" s="593"/>
      <c r="AH29" s="593"/>
      <c r="AI29" s="593"/>
      <c r="AJ29" s="594"/>
      <c r="AK29" s="575"/>
    </row>
    <row r="30" spans="1:37" s="576" customFormat="1" ht="21" hidden="1" customHeight="1">
      <c r="A30" s="311">
        <v>8</v>
      </c>
      <c r="B30" s="541" t="s">
        <v>28</v>
      </c>
      <c r="C30" s="592">
        <f t="shared" si="1"/>
        <v>0</v>
      </c>
      <c r="D30" s="593"/>
      <c r="E30" s="593"/>
      <c r="F30" s="593"/>
      <c r="G30" s="593"/>
      <c r="H30" s="593"/>
      <c r="I30" s="593"/>
      <c r="J30" s="593"/>
      <c r="K30" s="593"/>
      <c r="L30" s="593"/>
      <c r="M30" s="593"/>
      <c r="N30" s="593"/>
      <c r="O30" s="593"/>
      <c r="P30" s="593"/>
      <c r="Q30" s="593"/>
      <c r="R30" s="593"/>
      <c r="S30" s="593"/>
      <c r="T30" s="593"/>
      <c r="U30" s="593"/>
      <c r="V30" s="593"/>
      <c r="W30" s="593"/>
      <c r="X30" s="595"/>
      <c r="Y30" s="593"/>
      <c r="Z30" s="593"/>
      <c r="AA30" s="593"/>
      <c r="AB30" s="593"/>
      <c r="AC30" s="593"/>
      <c r="AD30" s="593"/>
      <c r="AE30" s="595"/>
      <c r="AF30" s="595"/>
      <c r="AG30" s="595"/>
      <c r="AH30" s="593"/>
      <c r="AI30" s="593"/>
      <c r="AJ30" s="594"/>
      <c r="AK30" s="309"/>
    </row>
    <row r="31" spans="1:37" s="574" customFormat="1" ht="18" customHeight="1">
      <c r="A31" s="311">
        <v>12</v>
      </c>
      <c r="B31" s="541" t="s">
        <v>31</v>
      </c>
      <c r="C31" s="592">
        <f t="shared" si="1"/>
        <v>50</v>
      </c>
      <c r="D31" s="593">
        <v>5</v>
      </c>
      <c r="E31" s="593">
        <v>50</v>
      </c>
      <c r="F31" s="593"/>
      <c r="G31" s="593"/>
      <c r="H31" s="593"/>
      <c r="I31" s="593"/>
      <c r="J31" s="593"/>
      <c r="K31" s="593"/>
      <c r="L31" s="593"/>
      <c r="M31" s="593"/>
      <c r="N31" s="593"/>
      <c r="O31" s="593"/>
      <c r="P31" s="593">
        <v>5</v>
      </c>
      <c r="Q31" s="593"/>
      <c r="R31" s="593"/>
      <c r="S31" s="593"/>
      <c r="T31" s="593"/>
      <c r="U31" s="593">
        <v>50</v>
      </c>
      <c r="V31" s="593"/>
      <c r="W31" s="593"/>
      <c r="X31" s="593"/>
      <c r="Y31" s="593"/>
      <c r="Z31" s="593"/>
      <c r="AA31" s="593"/>
      <c r="AB31" s="593"/>
      <c r="AC31" s="593"/>
      <c r="AD31" s="593"/>
      <c r="AE31" s="593"/>
      <c r="AF31" s="593"/>
      <c r="AG31" s="593"/>
      <c r="AH31" s="593"/>
      <c r="AI31" s="593"/>
      <c r="AJ31" s="594"/>
      <c r="AK31" s="309"/>
    </row>
    <row r="32" spans="1:37" s="574" customFormat="1" ht="18" hidden="1" customHeight="1">
      <c r="A32" s="311">
        <v>10</v>
      </c>
      <c r="B32" s="541" t="s">
        <v>27</v>
      </c>
      <c r="C32" s="592">
        <f t="shared" si="1"/>
        <v>0</v>
      </c>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4"/>
      <c r="AK32" s="309"/>
    </row>
    <row r="33" spans="1:37" s="576" customFormat="1" ht="18" hidden="1" customHeight="1">
      <c r="A33" s="311">
        <v>11</v>
      </c>
      <c r="B33" s="541" t="s">
        <v>40</v>
      </c>
      <c r="C33" s="592">
        <f t="shared" si="1"/>
        <v>0</v>
      </c>
      <c r="D33" s="593"/>
      <c r="E33" s="593"/>
      <c r="F33" s="593"/>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3"/>
      <c r="AF33" s="593"/>
      <c r="AG33" s="593"/>
      <c r="AH33" s="593"/>
      <c r="AI33" s="593"/>
      <c r="AJ33" s="594"/>
      <c r="AK33" s="309"/>
    </row>
    <row r="34" spans="1:37" s="576" customFormat="1" ht="18" hidden="1" customHeight="1">
      <c r="A34" s="311">
        <v>12</v>
      </c>
      <c r="B34" s="541" t="s">
        <v>30</v>
      </c>
      <c r="C34" s="592">
        <f t="shared" si="1"/>
        <v>0</v>
      </c>
      <c r="D34" s="593"/>
      <c r="E34" s="595"/>
      <c r="F34" s="593"/>
      <c r="G34" s="593"/>
      <c r="H34" s="593"/>
      <c r="I34" s="593"/>
      <c r="J34" s="593"/>
      <c r="K34" s="593"/>
      <c r="L34" s="593"/>
      <c r="M34" s="593"/>
      <c r="N34" s="593"/>
      <c r="O34" s="593"/>
      <c r="P34" s="593"/>
      <c r="Q34" s="595"/>
      <c r="R34" s="593"/>
      <c r="S34" s="593"/>
      <c r="T34" s="597"/>
      <c r="U34" s="593"/>
      <c r="V34" s="593"/>
      <c r="W34" s="593"/>
      <c r="X34" s="595"/>
      <c r="Y34" s="593"/>
      <c r="Z34" s="593"/>
      <c r="AA34" s="593"/>
      <c r="AB34" s="597"/>
      <c r="AC34" s="593"/>
      <c r="AD34" s="593"/>
      <c r="AE34" s="593"/>
      <c r="AF34" s="593"/>
      <c r="AG34" s="593"/>
      <c r="AH34" s="593"/>
      <c r="AI34" s="593"/>
      <c r="AJ34" s="594"/>
      <c r="AK34" s="309"/>
    </row>
    <row r="35" spans="1:37" s="578" customFormat="1" ht="23.25" hidden="1" customHeight="1">
      <c r="A35" s="311">
        <v>13</v>
      </c>
      <c r="B35" s="541" t="s">
        <v>34</v>
      </c>
      <c r="C35" s="592">
        <f t="shared" si="1"/>
        <v>0</v>
      </c>
      <c r="D35" s="593"/>
      <c r="E35" s="593"/>
      <c r="F35" s="594"/>
      <c r="G35" s="593"/>
      <c r="H35" s="598"/>
      <c r="I35" s="598"/>
      <c r="J35" s="594"/>
      <c r="K35" s="594"/>
      <c r="L35" s="594"/>
      <c r="M35" s="593"/>
      <c r="N35" s="594"/>
      <c r="O35" s="593"/>
      <c r="P35" s="598"/>
      <c r="Q35" s="598"/>
      <c r="R35" s="594"/>
      <c r="S35" s="594"/>
      <c r="T35" s="594"/>
      <c r="U35" s="593"/>
      <c r="V35" s="594"/>
      <c r="W35" s="593"/>
      <c r="X35" s="599"/>
      <c r="Y35" s="598"/>
      <c r="Z35" s="594"/>
      <c r="AA35" s="594"/>
      <c r="AB35" s="594"/>
      <c r="AC35" s="593"/>
      <c r="AD35" s="598"/>
      <c r="AE35" s="598"/>
      <c r="AF35" s="594"/>
      <c r="AG35" s="594"/>
      <c r="AH35" s="594"/>
      <c r="AI35" s="593"/>
      <c r="AJ35" s="594"/>
      <c r="AK35" s="577"/>
    </row>
    <row r="36" spans="1:37" s="578" customFormat="1" ht="23.25" hidden="1" customHeight="1">
      <c r="A36" s="311">
        <v>14</v>
      </c>
      <c r="B36" s="541" t="s">
        <v>29</v>
      </c>
      <c r="C36" s="592">
        <f t="shared" si="1"/>
        <v>0</v>
      </c>
      <c r="D36" s="593"/>
      <c r="E36" s="593"/>
      <c r="F36" s="594"/>
      <c r="G36" s="593"/>
      <c r="H36" s="598"/>
      <c r="I36" s="598"/>
      <c r="J36" s="594"/>
      <c r="K36" s="594"/>
      <c r="L36" s="594"/>
      <c r="M36" s="593"/>
      <c r="N36" s="594"/>
      <c r="O36" s="593"/>
      <c r="P36" s="598"/>
      <c r="Q36" s="598"/>
      <c r="R36" s="594"/>
      <c r="S36" s="594"/>
      <c r="T36" s="594"/>
      <c r="U36" s="593"/>
      <c r="V36" s="594"/>
      <c r="W36" s="593"/>
      <c r="X36" s="598"/>
      <c r="Y36" s="598"/>
      <c r="Z36" s="594"/>
      <c r="AA36" s="594"/>
      <c r="AB36" s="594"/>
      <c r="AC36" s="593"/>
      <c r="AD36" s="598"/>
      <c r="AE36" s="598"/>
      <c r="AF36" s="594"/>
      <c r="AG36" s="594"/>
      <c r="AH36" s="594"/>
      <c r="AI36" s="593"/>
      <c r="AJ36" s="594"/>
      <c r="AK36" s="577"/>
    </row>
    <row r="37" spans="1:37" s="587" customFormat="1" ht="17.25" customHeight="1">
      <c r="A37" s="311">
        <v>13</v>
      </c>
      <c r="B37" s="541" t="s">
        <v>33</v>
      </c>
      <c r="C37" s="600">
        <f t="shared" si="1"/>
        <v>400</v>
      </c>
      <c r="D37" s="593">
        <v>40</v>
      </c>
      <c r="E37" s="593">
        <v>400</v>
      </c>
      <c r="F37" s="594"/>
      <c r="G37" s="593">
        <v>0</v>
      </c>
      <c r="H37" s="598"/>
      <c r="I37" s="598"/>
      <c r="J37" s="594"/>
      <c r="K37" s="594"/>
      <c r="L37" s="594"/>
      <c r="M37" s="593">
        <v>0</v>
      </c>
      <c r="N37" s="594"/>
      <c r="O37" s="593">
        <v>0</v>
      </c>
      <c r="P37" s="598"/>
      <c r="Q37" s="598"/>
      <c r="R37" s="594"/>
      <c r="S37" s="594"/>
      <c r="T37" s="594"/>
      <c r="U37" s="593">
        <v>0</v>
      </c>
      <c r="V37" s="594"/>
      <c r="W37" s="593">
        <v>0</v>
      </c>
      <c r="X37" s="598">
        <v>20</v>
      </c>
      <c r="Y37" s="598">
        <v>20</v>
      </c>
      <c r="Z37" s="594"/>
      <c r="AA37" s="594"/>
      <c r="AB37" s="594"/>
      <c r="AC37" s="593">
        <v>400</v>
      </c>
      <c r="AD37" s="598"/>
      <c r="AE37" s="598"/>
      <c r="AF37" s="594"/>
      <c r="AG37" s="594"/>
      <c r="AH37" s="594"/>
      <c r="AI37" s="593">
        <v>0</v>
      </c>
      <c r="AJ37" s="594"/>
      <c r="AK37" s="577"/>
    </row>
    <row r="38" spans="1:37" s="577" customFormat="1" ht="28.5" customHeight="1">
      <c r="A38" s="312">
        <v>14</v>
      </c>
      <c r="B38" s="601" t="s">
        <v>102</v>
      </c>
      <c r="C38" s="602">
        <f>AJ38</f>
        <v>300</v>
      </c>
      <c r="D38" s="603">
        <v>0</v>
      </c>
      <c r="E38" s="603">
        <v>0</v>
      </c>
      <c r="F38" s="604"/>
      <c r="G38" s="603">
        <v>0</v>
      </c>
      <c r="H38" s="605"/>
      <c r="I38" s="605"/>
      <c r="J38" s="604"/>
      <c r="K38" s="604"/>
      <c r="L38" s="604"/>
      <c r="M38" s="603">
        <v>0</v>
      </c>
      <c r="N38" s="604"/>
      <c r="O38" s="603">
        <v>0</v>
      </c>
      <c r="P38" s="605"/>
      <c r="Q38" s="605"/>
      <c r="R38" s="604"/>
      <c r="S38" s="604"/>
      <c r="T38" s="604"/>
      <c r="U38" s="603">
        <v>0</v>
      </c>
      <c r="V38" s="604"/>
      <c r="W38" s="603">
        <v>0</v>
      </c>
      <c r="X38" s="605"/>
      <c r="Y38" s="605"/>
      <c r="Z38" s="604"/>
      <c r="AA38" s="604"/>
      <c r="AB38" s="604"/>
      <c r="AC38" s="603">
        <v>0</v>
      </c>
      <c r="AD38" s="605"/>
      <c r="AE38" s="605"/>
      <c r="AF38" s="604"/>
      <c r="AG38" s="604"/>
      <c r="AH38" s="604"/>
      <c r="AI38" s="603">
        <v>0</v>
      </c>
      <c r="AJ38" s="604">
        <v>300</v>
      </c>
    </row>
    <row r="39" spans="1:37" s="580" customFormat="1">
      <c r="A39" s="579"/>
      <c r="C39" s="581"/>
      <c r="G39" s="581"/>
      <c r="H39" s="581"/>
      <c r="I39" s="581"/>
      <c r="M39" s="581"/>
      <c r="O39" s="581"/>
      <c r="P39" s="581"/>
      <c r="Q39" s="581"/>
      <c r="U39" s="581"/>
      <c r="W39" s="581"/>
      <c r="X39" s="581"/>
      <c r="Y39" s="581"/>
      <c r="AC39" s="581"/>
      <c r="AD39" s="581"/>
      <c r="AE39" s="581"/>
      <c r="AI39" s="581"/>
    </row>
    <row r="40" spans="1:37" s="583" customFormat="1">
      <c r="A40" s="582"/>
      <c r="C40" s="584"/>
      <c r="G40" s="584"/>
      <c r="H40" s="584"/>
      <c r="I40" s="584"/>
      <c r="M40" s="584"/>
      <c r="O40" s="584"/>
      <c r="P40" s="584"/>
      <c r="Q40" s="584"/>
      <c r="U40" s="584"/>
      <c r="W40" s="584"/>
      <c r="X40" s="584"/>
      <c r="Y40" s="584"/>
      <c r="AC40" s="584"/>
      <c r="AD40" s="584"/>
      <c r="AE40" s="584"/>
      <c r="AI40" s="584"/>
    </row>
  </sheetData>
  <mergeCells count="39">
    <mergeCell ref="E6:E9"/>
    <mergeCell ref="F6:M6"/>
    <mergeCell ref="X7:AB8"/>
    <mergeCell ref="AC7:AC9"/>
    <mergeCell ref="A2:AJ2"/>
    <mergeCell ref="V6:W6"/>
    <mergeCell ref="W7:W9"/>
    <mergeCell ref="A1:AJ1"/>
    <mergeCell ref="F3:Y3"/>
    <mergeCell ref="A4:A9"/>
    <mergeCell ref="B4:B9"/>
    <mergeCell ref="C4:C9"/>
    <mergeCell ref="D4:AI4"/>
    <mergeCell ref="X6:AC6"/>
    <mergeCell ref="AI7:AI9"/>
    <mergeCell ref="D5:E5"/>
    <mergeCell ref="F5:U5"/>
    <mergeCell ref="V5:AC5"/>
    <mergeCell ref="AD5:AI5"/>
    <mergeCell ref="D6:D9"/>
    <mergeCell ref="P8:T8"/>
    <mergeCell ref="U8:U9"/>
    <mergeCell ref="N6:U6"/>
    <mergeCell ref="A10:B10"/>
    <mergeCell ref="Z3:AJ3"/>
    <mergeCell ref="F8:F9"/>
    <mergeCell ref="G8:G9"/>
    <mergeCell ref="H8:L8"/>
    <mergeCell ref="M8:M9"/>
    <mergeCell ref="N8:N9"/>
    <mergeCell ref="O8:O9"/>
    <mergeCell ref="AD6:AI6"/>
    <mergeCell ref="F7:G7"/>
    <mergeCell ref="H7:M7"/>
    <mergeCell ref="N7:O7"/>
    <mergeCell ref="P7:U7"/>
    <mergeCell ref="AD7:AH8"/>
    <mergeCell ref="V7:V9"/>
    <mergeCell ref="AJ4:AJ9"/>
  </mergeCells>
  <pageMargins left="0.23622047244094491" right="0.23622047244094491" top="0.78740157480314965" bottom="0.35433070866141736" header="0.31496062992125984" footer="0.31496062992125984"/>
  <pageSetup paperSize="9" scale="83"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E18"/>
  <sheetViews>
    <sheetView showZeros="0" workbookViewId="0">
      <selection activeCell="O16" sqref="O16"/>
    </sheetView>
  </sheetViews>
  <sheetFormatPr defaultColWidth="8.25" defaultRowHeight="16.5"/>
  <cols>
    <col min="1" max="1" width="4.375" style="23" customWidth="1"/>
    <col min="2" max="2" width="72.25" style="24" customWidth="1"/>
    <col min="3" max="3" width="12.625" style="27" customWidth="1"/>
    <col min="4" max="4" width="14.25" style="23" customWidth="1"/>
    <col min="5" max="5" width="10.875" style="23" bestFit="1" customWidth="1"/>
    <col min="6" max="16384" width="8.25" style="23"/>
  </cols>
  <sheetData>
    <row r="1" spans="1:5" ht="42.75" customHeight="1">
      <c r="A1" s="1081" t="s">
        <v>1751</v>
      </c>
      <c r="B1" s="1081"/>
      <c r="C1" s="1081"/>
    </row>
    <row r="2" spans="1:5" ht="18.75" customHeight="1">
      <c r="A2" s="1082" t="str">
        <f>'6. Tích tụ '!A2:AJ2</f>
        <v>(Kèm theo Quyết định số       4848     /QĐ-UBND ngày     19     /    12     /2023 của UBND tỉnh)</v>
      </c>
      <c r="B2" s="1082"/>
      <c r="C2" s="1082"/>
    </row>
    <row r="3" spans="1:5" ht="18.75" customHeight="1">
      <c r="C3" s="394"/>
    </row>
    <row r="4" spans="1:5" ht="18.75" customHeight="1">
      <c r="B4" s="1083" t="s">
        <v>0</v>
      </c>
      <c r="C4" s="1083"/>
    </row>
    <row r="5" spans="1:5" ht="34.5" customHeight="1">
      <c r="A5" s="5" t="s">
        <v>54</v>
      </c>
      <c r="B5" s="5" t="s">
        <v>244</v>
      </c>
      <c r="C5" s="174" t="s">
        <v>440</v>
      </c>
      <c r="D5" s="170"/>
    </row>
    <row r="6" spans="1:5" s="895" customFormat="1" ht="12.75">
      <c r="A6" s="905" t="s">
        <v>35</v>
      </c>
      <c r="B6" s="905" t="s">
        <v>41</v>
      </c>
      <c r="C6" s="906">
        <v>1</v>
      </c>
      <c r="D6" s="907"/>
    </row>
    <row r="7" spans="1:5" ht="20.25" customHeight="1">
      <c r="A7" s="387"/>
      <c r="B7" s="388" t="s">
        <v>1739</v>
      </c>
      <c r="C7" s="389">
        <f>C8+C11+C13+C15+C17</f>
        <v>9478.5</v>
      </c>
      <c r="D7" s="171"/>
      <c r="E7" s="25"/>
    </row>
    <row r="8" spans="1:5" s="26" customFormat="1" ht="18.75" customHeight="1">
      <c r="A8" s="551">
        <v>1</v>
      </c>
      <c r="B8" s="552" t="s">
        <v>424</v>
      </c>
      <c r="C8" s="553">
        <f>C9+C10</f>
        <v>8638.5</v>
      </c>
      <c r="D8" s="172"/>
    </row>
    <row r="9" spans="1:5" s="26" customFormat="1" ht="24" customHeight="1">
      <c r="A9" s="346" t="s">
        <v>101</v>
      </c>
      <c r="B9" s="390" t="s">
        <v>437</v>
      </c>
      <c r="C9" s="554">
        <v>5790</v>
      </c>
      <c r="D9" s="23"/>
    </row>
    <row r="10" spans="1:5" s="26" customFormat="1" ht="24" customHeight="1">
      <c r="A10" s="346" t="s">
        <v>101</v>
      </c>
      <c r="B10" s="106" t="s">
        <v>438</v>
      </c>
      <c r="C10" s="554">
        <v>2848.5</v>
      </c>
      <c r="D10" s="23"/>
    </row>
    <row r="11" spans="1:5" ht="18.75" customHeight="1">
      <c r="A11" s="15">
        <v>2</v>
      </c>
      <c r="B11" s="16" t="s">
        <v>430</v>
      </c>
      <c r="C11" s="17">
        <f>SUM(C12:C12)</f>
        <v>250</v>
      </c>
      <c r="D11" s="25"/>
    </row>
    <row r="12" spans="1:5" ht="18.75" customHeight="1">
      <c r="A12" s="346" t="s">
        <v>101</v>
      </c>
      <c r="B12" s="18" t="s">
        <v>437</v>
      </c>
      <c r="C12" s="14">
        <v>250</v>
      </c>
    </row>
    <row r="13" spans="1:5" ht="19.5" customHeight="1">
      <c r="A13" s="19">
        <v>3</v>
      </c>
      <c r="B13" s="20" t="s">
        <v>82</v>
      </c>
      <c r="C13" s="17">
        <f>SUM(C14:C14)</f>
        <v>250</v>
      </c>
    </row>
    <row r="14" spans="1:5" ht="19.5" customHeight="1">
      <c r="A14" s="346" t="s">
        <v>101</v>
      </c>
      <c r="B14" s="390" t="s">
        <v>437</v>
      </c>
      <c r="C14" s="14">
        <v>250</v>
      </c>
    </row>
    <row r="15" spans="1:5" ht="23.25" customHeight="1">
      <c r="A15" s="21">
        <v>4</v>
      </c>
      <c r="B15" s="392" t="s">
        <v>341</v>
      </c>
      <c r="C15" s="17">
        <f>C16</f>
        <v>120</v>
      </c>
    </row>
    <row r="16" spans="1:5" ht="19.5" customHeight="1">
      <c r="A16" s="346" t="s">
        <v>101</v>
      </c>
      <c r="B16" s="390" t="s">
        <v>340</v>
      </c>
      <c r="C16" s="14">
        <v>120</v>
      </c>
    </row>
    <row r="17" spans="1:3" ht="15.75">
      <c r="A17" s="21">
        <v>5</v>
      </c>
      <c r="B17" s="392" t="s">
        <v>77</v>
      </c>
      <c r="C17" s="17">
        <f>SUM(C18:C18)</f>
        <v>220</v>
      </c>
    </row>
    <row r="18" spans="1:3" ht="20.25" customHeight="1">
      <c r="A18" s="550" t="s">
        <v>101</v>
      </c>
      <c r="B18" s="391" t="s">
        <v>439</v>
      </c>
      <c r="C18" s="22">
        <v>220</v>
      </c>
    </row>
  </sheetData>
  <mergeCells count="3">
    <mergeCell ref="A1:C1"/>
    <mergeCell ref="A2:C2"/>
    <mergeCell ref="B4:C4"/>
  </mergeCells>
  <pageMargins left="0.78740157480314965" right="0.47244094488188981" top="0.6692913385826772" bottom="0.35433070866141736" header="0.31496062992125984" footer="0.31496062992125984"/>
  <pageSetup paperSize="9" scale="9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82"/>
  <sheetViews>
    <sheetView zoomScale="90" zoomScaleNormal="90" workbookViewId="0">
      <selection activeCell="P12" sqref="P12"/>
    </sheetView>
  </sheetViews>
  <sheetFormatPr defaultColWidth="8.25" defaultRowHeight="15.75"/>
  <cols>
    <col min="1" max="1" width="5.375" style="192" customWidth="1"/>
    <col min="2" max="2" width="42.875" style="191" customWidth="1"/>
    <col min="3" max="3" width="15" style="191" customWidth="1"/>
    <col min="4" max="4" width="12.875" style="191" hidden="1" customWidth="1"/>
    <col min="5" max="5" width="0.5" style="191" hidden="1" customWidth="1"/>
    <col min="6" max="6" width="13.75" style="191" customWidth="1"/>
    <col min="7" max="7" width="9.375" style="191" bestFit="1" customWidth="1"/>
    <col min="8" max="249" width="8.25" style="191"/>
    <col min="250" max="250" width="4.75" style="191" customWidth="1"/>
    <col min="251" max="251" width="36.25" style="191" customWidth="1"/>
    <col min="252" max="252" width="16.125" style="191" customWidth="1"/>
    <col min="253" max="253" width="11.125" style="191" customWidth="1"/>
    <col min="254" max="254" width="12" style="191" customWidth="1"/>
    <col min="255" max="255" width="14.75" style="191" customWidth="1"/>
    <col min="256" max="256" width="15.75" style="191" customWidth="1"/>
    <col min="257" max="261" width="0" style="191" hidden="1" customWidth="1"/>
    <col min="262" max="262" width="12.25" style="191" customWidth="1"/>
    <col min="263" max="263" width="9.375" style="191" bestFit="1" customWidth="1"/>
    <col min="264" max="505" width="8.25" style="191"/>
    <col min="506" max="506" width="4.75" style="191" customWidth="1"/>
    <col min="507" max="507" width="36.25" style="191" customWidth="1"/>
    <col min="508" max="508" width="16.125" style="191" customWidth="1"/>
    <col min="509" max="509" width="11.125" style="191" customWidth="1"/>
    <col min="510" max="510" width="12" style="191" customWidth="1"/>
    <col min="511" max="511" width="14.75" style="191" customWidth="1"/>
    <col min="512" max="512" width="15.75" style="191" customWidth="1"/>
    <col min="513" max="517" width="0" style="191" hidden="1" customWidth="1"/>
    <col min="518" max="518" width="12.25" style="191" customWidth="1"/>
    <col min="519" max="519" width="9.375" style="191" bestFit="1" customWidth="1"/>
    <col min="520" max="761" width="8.25" style="191"/>
    <col min="762" max="762" width="4.75" style="191" customWidth="1"/>
    <col min="763" max="763" width="36.25" style="191" customWidth="1"/>
    <col min="764" max="764" width="16.125" style="191" customWidth="1"/>
    <col min="765" max="765" width="11.125" style="191" customWidth="1"/>
    <col min="766" max="766" width="12" style="191" customWidth="1"/>
    <col min="767" max="767" width="14.75" style="191" customWidth="1"/>
    <col min="768" max="768" width="15.75" style="191" customWidth="1"/>
    <col min="769" max="773" width="0" style="191" hidden="1" customWidth="1"/>
    <col min="774" max="774" width="12.25" style="191" customWidth="1"/>
    <col min="775" max="775" width="9.375" style="191" bestFit="1" customWidth="1"/>
    <col min="776" max="1017" width="8.25" style="191"/>
    <col min="1018" max="1018" width="4.75" style="191" customWidth="1"/>
    <col min="1019" max="1019" width="36.25" style="191" customWidth="1"/>
    <col min="1020" max="1020" width="16.125" style="191" customWidth="1"/>
    <col min="1021" max="1021" width="11.125" style="191" customWidth="1"/>
    <col min="1022" max="1022" width="12" style="191" customWidth="1"/>
    <col min="1023" max="1023" width="14.75" style="191" customWidth="1"/>
    <col min="1024" max="1024" width="15.75" style="191" customWidth="1"/>
    <col min="1025" max="1029" width="0" style="191" hidden="1" customWidth="1"/>
    <col min="1030" max="1030" width="12.25" style="191" customWidth="1"/>
    <col min="1031" max="1031" width="9.375" style="191" bestFit="1" customWidth="1"/>
    <col min="1032" max="1273" width="8.25" style="191"/>
    <col min="1274" max="1274" width="4.75" style="191" customWidth="1"/>
    <col min="1275" max="1275" width="36.25" style="191" customWidth="1"/>
    <col min="1276" max="1276" width="16.125" style="191" customWidth="1"/>
    <col min="1277" max="1277" width="11.125" style="191" customWidth="1"/>
    <col min="1278" max="1278" width="12" style="191" customWidth="1"/>
    <col min="1279" max="1279" width="14.75" style="191" customWidth="1"/>
    <col min="1280" max="1280" width="15.75" style="191" customWidth="1"/>
    <col min="1281" max="1285" width="0" style="191" hidden="1" customWidth="1"/>
    <col min="1286" max="1286" width="12.25" style="191" customWidth="1"/>
    <col min="1287" max="1287" width="9.375" style="191" bestFit="1" customWidth="1"/>
    <col min="1288" max="1529" width="8.25" style="191"/>
    <col min="1530" max="1530" width="4.75" style="191" customWidth="1"/>
    <col min="1531" max="1531" width="36.25" style="191" customWidth="1"/>
    <col min="1532" max="1532" width="16.125" style="191" customWidth="1"/>
    <col min="1533" max="1533" width="11.125" style="191" customWidth="1"/>
    <col min="1534" max="1534" width="12" style="191" customWidth="1"/>
    <col min="1535" max="1535" width="14.75" style="191" customWidth="1"/>
    <col min="1536" max="1536" width="15.75" style="191" customWidth="1"/>
    <col min="1537" max="1541" width="0" style="191" hidden="1" customWidth="1"/>
    <col min="1542" max="1542" width="12.25" style="191" customWidth="1"/>
    <col min="1543" max="1543" width="9.375" style="191" bestFit="1" customWidth="1"/>
    <col min="1544" max="1785" width="8.25" style="191"/>
    <col min="1786" max="1786" width="4.75" style="191" customWidth="1"/>
    <col min="1787" max="1787" width="36.25" style="191" customWidth="1"/>
    <col min="1788" max="1788" width="16.125" style="191" customWidth="1"/>
    <col min="1789" max="1789" width="11.125" style="191" customWidth="1"/>
    <col min="1790" max="1790" width="12" style="191" customWidth="1"/>
    <col min="1791" max="1791" width="14.75" style="191" customWidth="1"/>
    <col min="1792" max="1792" width="15.75" style="191" customWidth="1"/>
    <col min="1793" max="1797" width="0" style="191" hidden="1" customWidth="1"/>
    <col min="1798" max="1798" width="12.25" style="191" customWidth="1"/>
    <col min="1799" max="1799" width="9.375" style="191" bestFit="1" customWidth="1"/>
    <col min="1800" max="2041" width="8.25" style="191"/>
    <col min="2042" max="2042" width="4.75" style="191" customWidth="1"/>
    <col min="2043" max="2043" width="36.25" style="191" customWidth="1"/>
    <col min="2044" max="2044" width="16.125" style="191" customWidth="1"/>
    <col min="2045" max="2045" width="11.125" style="191" customWidth="1"/>
    <col min="2046" max="2046" width="12" style="191" customWidth="1"/>
    <col min="2047" max="2047" width="14.75" style="191" customWidth="1"/>
    <col min="2048" max="2048" width="15.75" style="191" customWidth="1"/>
    <col min="2049" max="2053" width="0" style="191" hidden="1" customWidth="1"/>
    <col min="2054" max="2054" width="12.25" style="191" customWidth="1"/>
    <col min="2055" max="2055" width="9.375" style="191" bestFit="1" customWidth="1"/>
    <col min="2056" max="2297" width="8.25" style="191"/>
    <col min="2298" max="2298" width="4.75" style="191" customWidth="1"/>
    <col min="2299" max="2299" width="36.25" style="191" customWidth="1"/>
    <col min="2300" max="2300" width="16.125" style="191" customWidth="1"/>
    <col min="2301" max="2301" width="11.125" style="191" customWidth="1"/>
    <col min="2302" max="2302" width="12" style="191" customWidth="1"/>
    <col min="2303" max="2303" width="14.75" style="191" customWidth="1"/>
    <col min="2304" max="2304" width="15.75" style="191" customWidth="1"/>
    <col min="2305" max="2309" width="0" style="191" hidden="1" customWidth="1"/>
    <col min="2310" max="2310" width="12.25" style="191" customWidth="1"/>
    <col min="2311" max="2311" width="9.375" style="191" bestFit="1" customWidth="1"/>
    <col min="2312" max="2553" width="8.25" style="191"/>
    <col min="2554" max="2554" width="4.75" style="191" customWidth="1"/>
    <col min="2555" max="2555" width="36.25" style="191" customWidth="1"/>
    <col min="2556" max="2556" width="16.125" style="191" customWidth="1"/>
    <col min="2557" max="2557" width="11.125" style="191" customWidth="1"/>
    <col min="2558" max="2558" width="12" style="191" customWidth="1"/>
    <col min="2559" max="2559" width="14.75" style="191" customWidth="1"/>
    <col min="2560" max="2560" width="15.75" style="191" customWidth="1"/>
    <col min="2561" max="2565" width="0" style="191" hidden="1" customWidth="1"/>
    <col min="2566" max="2566" width="12.25" style="191" customWidth="1"/>
    <col min="2567" max="2567" width="9.375" style="191" bestFit="1" customWidth="1"/>
    <col min="2568" max="2809" width="8.25" style="191"/>
    <col min="2810" max="2810" width="4.75" style="191" customWidth="1"/>
    <col min="2811" max="2811" width="36.25" style="191" customWidth="1"/>
    <col min="2812" max="2812" width="16.125" style="191" customWidth="1"/>
    <col min="2813" max="2813" width="11.125" style="191" customWidth="1"/>
    <col min="2814" max="2814" width="12" style="191" customWidth="1"/>
    <col min="2815" max="2815" width="14.75" style="191" customWidth="1"/>
    <col min="2816" max="2816" width="15.75" style="191" customWidth="1"/>
    <col min="2817" max="2821" width="0" style="191" hidden="1" customWidth="1"/>
    <col min="2822" max="2822" width="12.25" style="191" customWidth="1"/>
    <col min="2823" max="2823" width="9.375" style="191" bestFit="1" customWidth="1"/>
    <col min="2824" max="3065" width="8.25" style="191"/>
    <col min="3066" max="3066" width="4.75" style="191" customWidth="1"/>
    <col min="3067" max="3067" width="36.25" style="191" customWidth="1"/>
    <col min="3068" max="3068" width="16.125" style="191" customWidth="1"/>
    <col min="3069" max="3069" width="11.125" style="191" customWidth="1"/>
    <col min="3070" max="3070" width="12" style="191" customWidth="1"/>
    <col min="3071" max="3071" width="14.75" style="191" customWidth="1"/>
    <col min="3072" max="3072" width="15.75" style="191" customWidth="1"/>
    <col min="3073" max="3077" width="0" style="191" hidden="1" customWidth="1"/>
    <col min="3078" max="3078" width="12.25" style="191" customWidth="1"/>
    <col min="3079" max="3079" width="9.375" style="191" bestFit="1" customWidth="1"/>
    <col min="3080" max="3321" width="8.25" style="191"/>
    <col min="3322" max="3322" width="4.75" style="191" customWidth="1"/>
    <col min="3323" max="3323" width="36.25" style="191" customWidth="1"/>
    <col min="3324" max="3324" width="16.125" style="191" customWidth="1"/>
    <col min="3325" max="3325" width="11.125" style="191" customWidth="1"/>
    <col min="3326" max="3326" width="12" style="191" customWidth="1"/>
    <col min="3327" max="3327" width="14.75" style="191" customWidth="1"/>
    <col min="3328" max="3328" width="15.75" style="191" customWidth="1"/>
    <col min="3329" max="3333" width="0" style="191" hidden="1" customWidth="1"/>
    <col min="3334" max="3334" width="12.25" style="191" customWidth="1"/>
    <col min="3335" max="3335" width="9.375" style="191" bestFit="1" customWidth="1"/>
    <col min="3336" max="3577" width="8.25" style="191"/>
    <col min="3578" max="3578" width="4.75" style="191" customWidth="1"/>
    <col min="3579" max="3579" width="36.25" style="191" customWidth="1"/>
    <col min="3580" max="3580" width="16.125" style="191" customWidth="1"/>
    <col min="3581" max="3581" width="11.125" style="191" customWidth="1"/>
    <col min="3582" max="3582" width="12" style="191" customWidth="1"/>
    <col min="3583" max="3583" width="14.75" style="191" customWidth="1"/>
    <col min="3584" max="3584" width="15.75" style="191" customWidth="1"/>
    <col min="3585" max="3589" width="0" style="191" hidden="1" customWidth="1"/>
    <col min="3590" max="3590" width="12.25" style="191" customWidth="1"/>
    <col min="3591" max="3591" width="9.375" style="191" bestFit="1" customWidth="1"/>
    <col min="3592" max="3833" width="8.25" style="191"/>
    <col min="3834" max="3834" width="4.75" style="191" customWidth="1"/>
    <col min="3835" max="3835" width="36.25" style="191" customWidth="1"/>
    <col min="3836" max="3836" width="16.125" style="191" customWidth="1"/>
    <col min="3837" max="3837" width="11.125" style="191" customWidth="1"/>
    <col min="3838" max="3838" width="12" style="191" customWidth="1"/>
    <col min="3839" max="3839" width="14.75" style="191" customWidth="1"/>
    <col min="3840" max="3840" width="15.75" style="191" customWidth="1"/>
    <col min="3841" max="3845" width="0" style="191" hidden="1" customWidth="1"/>
    <col min="3846" max="3846" width="12.25" style="191" customWidth="1"/>
    <col min="3847" max="3847" width="9.375" style="191" bestFit="1" customWidth="1"/>
    <col min="3848" max="4089" width="8.25" style="191"/>
    <col min="4090" max="4090" width="4.75" style="191" customWidth="1"/>
    <col min="4091" max="4091" width="36.25" style="191" customWidth="1"/>
    <col min="4092" max="4092" width="16.125" style="191" customWidth="1"/>
    <col min="4093" max="4093" width="11.125" style="191" customWidth="1"/>
    <col min="4094" max="4094" width="12" style="191" customWidth="1"/>
    <col min="4095" max="4095" width="14.75" style="191" customWidth="1"/>
    <col min="4096" max="4096" width="15.75" style="191" customWidth="1"/>
    <col min="4097" max="4101" width="0" style="191" hidden="1" customWidth="1"/>
    <col min="4102" max="4102" width="12.25" style="191" customWidth="1"/>
    <col min="4103" max="4103" width="9.375" style="191" bestFit="1" customWidth="1"/>
    <col min="4104" max="4345" width="8.25" style="191"/>
    <col min="4346" max="4346" width="4.75" style="191" customWidth="1"/>
    <col min="4347" max="4347" width="36.25" style="191" customWidth="1"/>
    <col min="4348" max="4348" width="16.125" style="191" customWidth="1"/>
    <col min="4349" max="4349" width="11.125" style="191" customWidth="1"/>
    <col min="4350" max="4350" width="12" style="191" customWidth="1"/>
    <col min="4351" max="4351" width="14.75" style="191" customWidth="1"/>
    <col min="4352" max="4352" width="15.75" style="191" customWidth="1"/>
    <col min="4353" max="4357" width="0" style="191" hidden="1" customWidth="1"/>
    <col min="4358" max="4358" width="12.25" style="191" customWidth="1"/>
    <col min="4359" max="4359" width="9.375" style="191" bestFit="1" customWidth="1"/>
    <col min="4360" max="4601" width="8.25" style="191"/>
    <col min="4602" max="4602" width="4.75" style="191" customWidth="1"/>
    <col min="4603" max="4603" width="36.25" style="191" customWidth="1"/>
    <col min="4604" max="4604" width="16.125" style="191" customWidth="1"/>
    <col min="4605" max="4605" width="11.125" style="191" customWidth="1"/>
    <col min="4606" max="4606" width="12" style="191" customWidth="1"/>
    <col min="4607" max="4607" width="14.75" style="191" customWidth="1"/>
    <col min="4608" max="4608" width="15.75" style="191" customWidth="1"/>
    <col min="4609" max="4613" width="0" style="191" hidden="1" customWidth="1"/>
    <col min="4614" max="4614" width="12.25" style="191" customWidth="1"/>
    <col min="4615" max="4615" width="9.375" style="191" bestFit="1" customWidth="1"/>
    <col min="4616" max="4857" width="8.25" style="191"/>
    <col min="4858" max="4858" width="4.75" style="191" customWidth="1"/>
    <col min="4859" max="4859" width="36.25" style="191" customWidth="1"/>
    <col min="4860" max="4860" width="16.125" style="191" customWidth="1"/>
    <col min="4861" max="4861" width="11.125" style="191" customWidth="1"/>
    <col min="4862" max="4862" width="12" style="191" customWidth="1"/>
    <col min="4863" max="4863" width="14.75" style="191" customWidth="1"/>
    <col min="4864" max="4864" width="15.75" style="191" customWidth="1"/>
    <col min="4865" max="4869" width="0" style="191" hidden="1" customWidth="1"/>
    <col min="4870" max="4870" width="12.25" style="191" customWidth="1"/>
    <col min="4871" max="4871" width="9.375" style="191" bestFit="1" customWidth="1"/>
    <col min="4872" max="5113" width="8.25" style="191"/>
    <col min="5114" max="5114" width="4.75" style="191" customWidth="1"/>
    <col min="5115" max="5115" width="36.25" style="191" customWidth="1"/>
    <col min="5116" max="5116" width="16.125" style="191" customWidth="1"/>
    <col min="5117" max="5117" width="11.125" style="191" customWidth="1"/>
    <col min="5118" max="5118" width="12" style="191" customWidth="1"/>
    <col min="5119" max="5119" width="14.75" style="191" customWidth="1"/>
    <col min="5120" max="5120" width="15.75" style="191" customWidth="1"/>
    <col min="5121" max="5125" width="0" style="191" hidden="1" customWidth="1"/>
    <col min="5126" max="5126" width="12.25" style="191" customWidth="1"/>
    <col min="5127" max="5127" width="9.375" style="191" bestFit="1" customWidth="1"/>
    <col min="5128" max="5369" width="8.25" style="191"/>
    <col min="5370" max="5370" width="4.75" style="191" customWidth="1"/>
    <col min="5371" max="5371" width="36.25" style="191" customWidth="1"/>
    <col min="5372" max="5372" width="16.125" style="191" customWidth="1"/>
    <col min="5373" max="5373" width="11.125" style="191" customWidth="1"/>
    <col min="5374" max="5374" width="12" style="191" customWidth="1"/>
    <col min="5375" max="5375" width="14.75" style="191" customWidth="1"/>
    <col min="5376" max="5376" width="15.75" style="191" customWidth="1"/>
    <col min="5377" max="5381" width="0" style="191" hidden="1" customWidth="1"/>
    <col min="5382" max="5382" width="12.25" style="191" customWidth="1"/>
    <col min="5383" max="5383" width="9.375" style="191" bestFit="1" customWidth="1"/>
    <col min="5384" max="5625" width="8.25" style="191"/>
    <col min="5626" max="5626" width="4.75" style="191" customWidth="1"/>
    <col min="5627" max="5627" width="36.25" style="191" customWidth="1"/>
    <col min="5628" max="5628" width="16.125" style="191" customWidth="1"/>
    <col min="5629" max="5629" width="11.125" style="191" customWidth="1"/>
    <col min="5630" max="5630" width="12" style="191" customWidth="1"/>
    <col min="5631" max="5631" width="14.75" style="191" customWidth="1"/>
    <col min="5632" max="5632" width="15.75" style="191" customWidth="1"/>
    <col min="5633" max="5637" width="0" style="191" hidden="1" customWidth="1"/>
    <col min="5638" max="5638" width="12.25" style="191" customWidth="1"/>
    <col min="5639" max="5639" width="9.375" style="191" bestFit="1" customWidth="1"/>
    <col min="5640" max="5881" width="8.25" style="191"/>
    <col min="5882" max="5882" width="4.75" style="191" customWidth="1"/>
    <col min="5883" max="5883" width="36.25" style="191" customWidth="1"/>
    <col min="5884" max="5884" width="16.125" style="191" customWidth="1"/>
    <col min="5885" max="5885" width="11.125" style="191" customWidth="1"/>
    <col min="5886" max="5886" width="12" style="191" customWidth="1"/>
    <col min="5887" max="5887" width="14.75" style="191" customWidth="1"/>
    <col min="5888" max="5888" width="15.75" style="191" customWidth="1"/>
    <col min="5889" max="5893" width="0" style="191" hidden="1" customWidth="1"/>
    <col min="5894" max="5894" width="12.25" style="191" customWidth="1"/>
    <col min="5895" max="5895" width="9.375" style="191" bestFit="1" customWidth="1"/>
    <col min="5896" max="6137" width="8.25" style="191"/>
    <col min="6138" max="6138" width="4.75" style="191" customWidth="1"/>
    <col min="6139" max="6139" width="36.25" style="191" customWidth="1"/>
    <col min="6140" max="6140" width="16.125" style="191" customWidth="1"/>
    <col min="6141" max="6141" width="11.125" style="191" customWidth="1"/>
    <col min="6142" max="6142" width="12" style="191" customWidth="1"/>
    <col min="6143" max="6143" width="14.75" style="191" customWidth="1"/>
    <col min="6144" max="6144" width="15.75" style="191" customWidth="1"/>
    <col min="6145" max="6149" width="0" style="191" hidden="1" customWidth="1"/>
    <col min="6150" max="6150" width="12.25" style="191" customWidth="1"/>
    <col min="6151" max="6151" width="9.375" style="191" bestFit="1" customWidth="1"/>
    <col min="6152" max="6393" width="8.25" style="191"/>
    <col min="6394" max="6394" width="4.75" style="191" customWidth="1"/>
    <col min="6395" max="6395" width="36.25" style="191" customWidth="1"/>
    <col min="6396" max="6396" width="16.125" style="191" customWidth="1"/>
    <col min="6397" max="6397" width="11.125" style="191" customWidth="1"/>
    <col min="6398" max="6398" width="12" style="191" customWidth="1"/>
    <col min="6399" max="6399" width="14.75" style="191" customWidth="1"/>
    <col min="6400" max="6400" width="15.75" style="191" customWidth="1"/>
    <col min="6401" max="6405" width="0" style="191" hidden="1" customWidth="1"/>
    <col min="6406" max="6406" width="12.25" style="191" customWidth="1"/>
    <col min="6407" max="6407" width="9.375" style="191" bestFit="1" customWidth="1"/>
    <col min="6408" max="6649" width="8.25" style="191"/>
    <col min="6650" max="6650" width="4.75" style="191" customWidth="1"/>
    <col min="6651" max="6651" width="36.25" style="191" customWidth="1"/>
    <col min="6652" max="6652" width="16.125" style="191" customWidth="1"/>
    <col min="6653" max="6653" width="11.125" style="191" customWidth="1"/>
    <col min="6654" max="6654" width="12" style="191" customWidth="1"/>
    <col min="6655" max="6655" width="14.75" style="191" customWidth="1"/>
    <col min="6656" max="6656" width="15.75" style="191" customWidth="1"/>
    <col min="6657" max="6661" width="0" style="191" hidden="1" customWidth="1"/>
    <col min="6662" max="6662" width="12.25" style="191" customWidth="1"/>
    <col min="6663" max="6663" width="9.375" style="191" bestFit="1" customWidth="1"/>
    <col min="6664" max="6905" width="8.25" style="191"/>
    <col min="6906" max="6906" width="4.75" style="191" customWidth="1"/>
    <col min="6907" max="6907" width="36.25" style="191" customWidth="1"/>
    <col min="6908" max="6908" width="16.125" style="191" customWidth="1"/>
    <col min="6909" max="6909" width="11.125" style="191" customWidth="1"/>
    <col min="6910" max="6910" width="12" style="191" customWidth="1"/>
    <col min="6911" max="6911" width="14.75" style="191" customWidth="1"/>
    <col min="6912" max="6912" width="15.75" style="191" customWidth="1"/>
    <col min="6913" max="6917" width="0" style="191" hidden="1" customWidth="1"/>
    <col min="6918" max="6918" width="12.25" style="191" customWidth="1"/>
    <col min="6919" max="6919" width="9.375" style="191" bestFit="1" customWidth="1"/>
    <col min="6920" max="7161" width="8.25" style="191"/>
    <col min="7162" max="7162" width="4.75" style="191" customWidth="1"/>
    <col min="7163" max="7163" width="36.25" style="191" customWidth="1"/>
    <col min="7164" max="7164" width="16.125" style="191" customWidth="1"/>
    <col min="7165" max="7165" width="11.125" style="191" customWidth="1"/>
    <col min="7166" max="7166" width="12" style="191" customWidth="1"/>
    <col min="7167" max="7167" width="14.75" style="191" customWidth="1"/>
    <col min="7168" max="7168" width="15.75" style="191" customWidth="1"/>
    <col min="7169" max="7173" width="0" style="191" hidden="1" customWidth="1"/>
    <col min="7174" max="7174" width="12.25" style="191" customWidth="1"/>
    <col min="7175" max="7175" width="9.375" style="191" bestFit="1" customWidth="1"/>
    <col min="7176" max="7417" width="8.25" style="191"/>
    <col min="7418" max="7418" width="4.75" style="191" customWidth="1"/>
    <col min="7419" max="7419" width="36.25" style="191" customWidth="1"/>
    <col min="7420" max="7420" width="16.125" style="191" customWidth="1"/>
    <col min="7421" max="7421" width="11.125" style="191" customWidth="1"/>
    <col min="7422" max="7422" width="12" style="191" customWidth="1"/>
    <col min="7423" max="7423" width="14.75" style="191" customWidth="1"/>
    <col min="7424" max="7424" width="15.75" style="191" customWidth="1"/>
    <col min="7425" max="7429" width="0" style="191" hidden="1" customWidth="1"/>
    <col min="7430" max="7430" width="12.25" style="191" customWidth="1"/>
    <col min="7431" max="7431" width="9.375" style="191" bestFit="1" customWidth="1"/>
    <col min="7432" max="7673" width="8.25" style="191"/>
    <col min="7674" max="7674" width="4.75" style="191" customWidth="1"/>
    <col min="7675" max="7675" width="36.25" style="191" customWidth="1"/>
    <col min="7676" max="7676" width="16.125" style="191" customWidth="1"/>
    <col min="7677" max="7677" width="11.125" style="191" customWidth="1"/>
    <col min="7678" max="7678" width="12" style="191" customWidth="1"/>
    <col min="7679" max="7679" width="14.75" style="191" customWidth="1"/>
    <col min="7680" max="7680" width="15.75" style="191" customWidth="1"/>
    <col min="7681" max="7685" width="0" style="191" hidden="1" customWidth="1"/>
    <col min="7686" max="7686" width="12.25" style="191" customWidth="1"/>
    <col min="7687" max="7687" width="9.375" style="191" bestFit="1" customWidth="1"/>
    <col min="7688" max="7929" width="8.25" style="191"/>
    <col min="7930" max="7930" width="4.75" style="191" customWidth="1"/>
    <col min="7931" max="7931" width="36.25" style="191" customWidth="1"/>
    <col min="7932" max="7932" width="16.125" style="191" customWidth="1"/>
    <col min="7933" max="7933" width="11.125" style="191" customWidth="1"/>
    <col min="7934" max="7934" width="12" style="191" customWidth="1"/>
    <col min="7935" max="7935" width="14.75" style="191" customWidth="1"/>
    <col min="7936" max="7936" width="15.75" style="191" customWidth="1"/>
    <col min="7937" max="7941" width="0" style="191" hidden="1" customWidth="1"/>
    <col min="7942" max="7942" width="12.25" style="191" customWidth="1"/>
    <col min="7943" max="7943" width="9.375" style="191" bestFit="1" customWidth="1"/>
    <col min="7944" max="8185" width="8.25" style="191"/>
    <col min="8186" max="8186" width="4.75" style="191" customWidth="1"/>
    <col min="8187" max="8187" width="36.25" style="191" customWidth="1"/>
    <col min="8188" max="8188" width="16.125" style="191" customWidth="1"/>
    <col min="8189" max="8189" width="11.125" style="191" customWidth="1"/>
    <col min="8190" max="8190" width="12" style="191" customWidth="1"/>
    <col min="8191" max="8191" width="14.75" style="191" customWidth="1"/>
    <col min="8192" max="8192" width="15.75" style="191" customWidth="1"/>
    <col min="8193" max="8197" width="0" style="191" hidden="1" customWidth="1"/>
    <col min="8198" max="8198" width="12.25" style="191" customWidth="1"/>
    <col min="8199" max="8199" width="9.375" style="191" bestFit="1" customWidth="1"/>
    <col min="8200" max="8441" width="8.25" style="191"/>
    <col min="8442" max="8442" width="4.75" style="191" customWidth="1"/>
    <col min="8443" max="8443" width="36.25" style="191" customWidth="1"/>
    <col min="8444" max="8444" width="16.125" style="191" customWidth="1"/>
    <col min="8445" max="8445" width="11.125" style="191" customWidth="1"/>
    <col min="8446" max="8446" width="12" style="191" customWidth="1"/>
    <col min="8447" max="8447" width="14.75" style="191" customWidth="1"/>
    <col min="8448" max="8448" width="15.75" style="191" customWidth="1"/>
    <col min="8449" max="8453" width="0" style="191" hidden="1" customWidth="1"/>
    <col min="8454" max="8454" width="12.25" style="191" customWidth="1"/>
    <col min="8455" max="8455" width="9.375" style="191" bestFit="1" customWidth="1"/>
    <col min="8456" max="8697" width="8.25" style="191"/>
    <col min="8698" max="8698" width="4.75" style="191" customWidth="1"/>
    <col min="8699" max="8699" width="36.25" style="191" customWidth="1"/>
    <col min="8700" max="8700" width="16.125" style="191" customWidth="1"/>
    <col min="8701" max="8701" width="11.125" style="191" customWidth="1"/>
    <col min="8702" max="8702" width="12" style="191" customWidth="1"/>
    <col min="8703" max="8703" width="14.75" style="191" customWidth="1"/>
    <col min="8704" max="8704" width="15.75" style="191" customWidth="1"/>
    <col min="8705" max="8709" width="0" style="191" hidden="1" customWidth="1"/>
    <col min="8710" max="8710" width="12.25" style="191" customWidth="1"/>
    <col min="8711" max="8711" width="9.375" style="191" bestFit="1" customWidth="1"/>
    <col min="8712" max="8953" width="8.25" style="191"/>
    <col min="8954" max="8954" width="4.75" style="191" customWidth="1"/>
    <col min="8955" max="8955" width="36.25" style="191" customWidth="1"/>
    <col min="8956" max="8956" width="16.125" style="191" customWidth="1"/>
    <col min="8957" max="8957" width="11.125" style="191" customWidth="1"/>
    <col min="8958" max="8958" width="12" style="191" customWidth="1"/>
    <col min="8959" max="8959" width="14.75" style="191" customWidth="1"/>
    <col min="8960" max="8960" width="15.75" style="191" customWidth="1"/>
    <col min="8961" max="8965" width="0" style="191" hidden="1" customWidth="1"/>
    <col min="8966" max="8966" width="12.25" style="191" customWidth="1"/>
    <col min="8967" max="8967" width="9.375" style="191" bestFit="1" customWidth="1"/>
    <col min="8968" max="9209" width="8.25" style="191"/>
    <col min="9210" max="9210" width="4.75" style="191" customWidth="1"/>
    <col min="9211" max="9211" width="36.25" style="191" customWidth="1"/>
    <col min="9212" max="9212" width="16.125" style="191" customWidth="1"/>
    <col min="9213" max="9213" width="11.125" style="191" customWidth="1"/>
    <col min="9214" max="9214" width="12" style="191" customWidth="1"/>
    <col min="9215" max="9215" width="14.75" style="191" customWidth="1"/>
    <col min="9216" max="9216" width="15.75" style="191" customWidth="1"/>
    <col min="9217" max="9221" width="0" style="191" hidden="1" customWidth="1"/>
    <col min="9222" max="9222" width="12.25" style="191" customWidth="1"/>
    <col min="9223" max="9223" width="9.375" style="191" bestFit="1" customWidth="1"/>
    <col min="9224" max="9465" width="8.25" style="191"/>
    <col min="9466" max="9466" width="4.75" style="191" customWidth="1"/>
    <col min="9467" max="9467" width="36.25" style="191" customWidth="1"/>
    <col min="9468" max="9468" width="16.125" style="191" customWidth="1"/>
    <col min="9469" max="9469" width="11.125" style="191" customWidth="1"/>
    <col min="9470" max="9470" width="12" style="191" customWidth="1"/>
    <col min="9471" max="9471" width="14.75" style="191" customWidth="1"/>
    <col min="9472" max="9472" width="15.75" style="191" customWidth="1"/>
    <col min="9473" max="9477" width="0" style="191" hidden="1" customWidth="1"/>
    <col min="9478" max="9478" width="12.25" style="191" customWidth="1"/>
    <col min="9479" max="9479" width="9.375" style="191" bestFit="1" customWidth="1"/>
    <col min="9480" max="9721" width="8.25" style="191"/>
    <col min="9722" max="9722" width="4.75" style="191" customWidth="1"/>
    <col min="9723" max="9723" width="36.25" style="191" customWidth="1"/>
    <col min="9724" max="9724" width="16.125" style="191" customWidth="1"/>
    <col min="9725" max="9725" width="11.125" style="191" customWidth="1"/>
    <col min="9726" max="9726" width="12" style="191" customWidth="1"/>
    <col min="9727" max="9727" width="14.75" style="191" customWidth="1"/>
    <col min="9728" max="9728" width="15.75" style="191" customWidth="1"/>
    <col min="9729" max="9733" width="0" style="191" hidden="1" customWidth="1"/>
    <col min="9734" max="9734" width="12.25" style="191" customWidth="1"/>
    <col min="9735" max="9735" width="9.375" style="191" bestFit="1" customWidth="1"/>
    <col min="9736" max="9977" width="8.25" style="191"/>
    <col min="9978" max="9978" width="4.75" style="191" customWidth="1"/>
    <col min="9979" max="9979" width="36.25" style="191" customWidth="1"/>
    <col min="9980" max="9980" width="16.125" style="191" customWidth="1"/>
    <col min="9981" max="9981" width="11.125" style="191" customWidth="1"/>
    <col min="9982" max="9982" width="12" style="191" customWidth="1"/>
    <col min="9983" max="9983" width="14.75" style="191" customWidth="1"/>
    <col min="9984" max="9984" width="15.75" style="191" customWidth="1"/>
    <col min="9985" max="9989" width="0" style="191" hidden="1" customWidth="1"/>
    <col min="9990" max="9990" width="12.25" style="191" customWidth="1"/>
    <col min="9991" max="9991" width="9.375" style="191" bestFit="1" customWidth="1"/>
    <col min="9992" max="10233" width="8.25" style="191"/>
    <col min="10234" max="10234" width="4.75" style="191" customWidth="1"/>
    <col min="10235" max="10235" width="36.25" style="191" customWidth="1"/>
    <col min="10236" max="10236" width="16.125" style="191" customWidth="1"/>
    <col min="10237" max="10237" width="11.125" style="191" customWidth="1"/>
    <col min="10238" max="10238" width="12" style="191" customWidth="1"/>
    <col min="10239" max="10239" width="14.75" style="191" customWidth="1"/>
    <col min="10240" max="10240" width="15.75" style="191" customWidth="1"/>
    <col min="10241" max="10245" width="0" style="191" hidden="1" customWidth="1"/>
    <col min="10246" max="10246" width="12.25" style="191" customWidth="1"/>
    <col min="10247" max="10247" width="9.375" style="191" bestFit="1" customWidth="1"/>
    <col min="10248" max="10489" width="8.25" style="191"/>
    <col min="10490" max="10490" width="4.75" style="191" customWidth="1"/>
    <col min="10491" max="10491" width="36.25" style="191" customWidth="1"/>
    <col min="10492" max="10492" width="16.125" style="191" customWidth="1"/>
    <col min="10493" max="10493" width="11.125" style="191" customWidth="1"/>
    <col min="10494" max="10494" width="12" style="191" customWidth="1"/>
    <col min="10495" max="10495" width="14.75" style="191" customWidth="1"/>
    <col min="10496" max="10496" width="15.75" style="191" customWidth="1"/>
    <col min="10497" max="10501" width="0" style="191" hidden="1" customWidth="1"/>
    <col min="10502" max="10502" width="12.25" style="191" customWidth="1"/>
    <col min="10503" max="10503" width="9.375" style="191" bestFit="1" customWidth="1"/>
    <col min="10504" max="10745" width="8.25" style="191"/>
    <col min="10746" max="10746" width="4.75" style="191" customWidth="1"/>
    <col min="10747" max="10747" width="36.25" style="191" customWidth="1"/>
    <col min="10748" max="10748" width="16.125" style="191" customWidth="1"/>
    <col min="10749" max="10749" width="11.125" style="191" customWidth="1"/>
    <col min="10750" max="10750" width="12" style="191" customWidth="1"/>
    <col min="10751" max="10751" width="14.75" style="191" customWidth="1"/>
    <col min="10752" max="10752" width="15.75" style="191" customWidth="1"/>
    <col min="10753" max="10757" width="0" style="191" hidden="1" customWidth="1"/>
    <col min="10758" max="10758" width="12.25" style="191" customWidth="1"/>
    <col min="10759" max="10759" width="9.375" style="191" bestFit="1" customWidth="1"/>
    <col min="10760" max="11001" width="8.25" style="191"/>
    <col min="11002" max="11002" width="4.75" style="191" customWidth="1"/>
    <col min="11003" max="11003" width="36.25" style="191" customWidth="1"/>
    <col min="11004" max="11004" width="16.125" style="191" customWidth="1"/>
    <col min="11005" max="11005" width="11.125" style="191" customWidth="1"/>
    <col min="11006" max="11006" width="12" style="191" customWidth="1"/>
    <col min="11007" max="11007" width="14.75" style="191" customWidth="1"/>
    <col min="11008" max="11008" width="15.75" style="191" customWidth="1"/>
    <col min="11009" max="11013" width="0" style="191" hidden="1" customWidth="1"/>
    <col min="11014" max="11014" width="12.25" style="191" customWidth="1"/>
    <col min="11015" max="11015" width="9.375" style="191" bestFit="1" customWidth="1"/>
    <col min="11016" max="11257" width="8.25" style="191"/>
    <col min="11258" max="11258" width="4.75" style="191" customWidth="1"/>
    <col min="11259" max="11259" width="36.25" style="191" customWidth="1"/>
    <col min="11260" max="11260" width="16.125" style="191" customWidth="1"/>
    <col min="11261" max="11261" width="11.125" style="191" customWidth="1"/>
    <col min="11262" max="11262" width="12" style="191" customWidth="1"/>
    <col min="11263" max="11263" width="14.75" style="191" customWidth="1"/>
    <col min="11264" max="11264" width="15.75" style="191" customWidth="1"/>
    <col min="11265" max="11269" width="0" style="191" hidden="1" customWidth="1"/>
    <col min="11270" max="11270" width="12.25" style="191" customWidth="1"/>
    <col min="11271" max="11271" width="9.375" style="191" bestFit="1" customWidth="1"/>
    <col min="11272" max="11513" width="8.25" style="191"/>
    <col min="11514" max="11514" width="4.75" style="191" customWidth="1"/>
    <col min="11515" max="11515" width="36.25" style="191" customWidth="1"/>
    <col min="11516" max="11516" width="16.125" style="191" customWidth="1"/>
    <col min="11517" max="11517" width="11.125" style="191" customWidth="1"/>
    <col min="11518" max="11518" width="12" style="191" customWidth="1"/>
    <col min="11519" max="11519" width="14.75" style="191" customWidth="1"/>
    <col min="11520" max="11520" width="15.75" style="191" customWidth="1"/>
    <col min="11521" max="11525" width="0" style="191" hidden="1" customWidth="1"/>
    <col min="11526" max="11526" width="12.25" style="191" customWidth="1"/>
    <col min="11527" max="11527" width="9.375" style="191" bestFit="1" customWidth="1"/>
    <col min="11528" max="11769" width="8.25" style="191"/>
    <col min="11770" max="11770" width="4.75" style="191" customWidth="1"/>
    <col min="11771" max="11771" width="36.25" style="191" customWidth="1"/>
    <col min="11772" max="11772" width="16.125" style="191" customWidth="1"/>
    <col min="11773" max="11773" width="11.125" style="191" customWidth="1"/>
    <col min="11774" max="11774" width="12" style="191" customWidth="1"/>
    <col min="11775" max="11775" width="14.75" style="191" customWidth="1"/>
    <col min="11776" max="11776" width="15.75" style="191" customWidth="1"/>
    <col min="11777" max="11781" width="0" style="191" hidden="1" customWidth="1"/>
    <col min="11782" max="11782" width="12.25" style="191" customWidth="1"/>
    <col min="11783" max="11783" width="9.375" style="191" bestFit="1" customWidth="1"/>
    <col min="11784" max="12025" width="8.25" style="191"/>
    <col min="12026" max="12026" width="4.75" style="191" customWidth="1"/>
    <col min="12027" max="12027" width="36.25" style="191" customWidth="1"/>
    <col min="12028" max="12028" width="16.125" style="191" customWidth="1"/>
    <col min="12029" max="12029" width="11.125" style="191" customWidth="1"/>
    <col min="12030" max="12030" width="12" style="191" customWidth="1"/>
    <col min="12031" max="12031" width="14.75" style="191" customWidth="1"/>
    <col min="12032" max="12032" width="15.75" style="191" customWidth="1"/>
    <col min="12033" max="12037" width="0" style="191" hidden="1" customWidth="1"/>
    <col min="12038" max="12038" width="12.25" style="191" customWidth="1"/>
    <col min="12039" max="12039" width="9.375" style="191" bestFit="1" customWidth="1"/>
    <col min="12040" max="12281" width="8.25" style="191"/>
    <col min="12282" max="12282" width="4.75" style="191" customWidth="1"/>
    <col min="12283" max="12283" width="36.25" style="191" customWidth="1"/>
    <col min="12284" max="12284" width="16.125" style="191" customWidth="1"/>
    <col min="12285" max="12285" width="11.125" style="191" customWidth="1"/>
    <col min="12286" max="12286" width="12" style="191" customWidth="1"/>
    <col min="12287" max="12287" width="14.75" style="191" customWidth="1"/>
    <col min="12288" max="12288" width="15.75" style="191" customWidth="1"/>
    <col min="12289" max="12293" width="0" style="191" hidden="1" customWidth="1"/>
    <col min="12294" max="12294" width="12.25" style="191" customWidth="1"/>
    <col min="12295" max="12295" width="9.375" style="191" bestFit="1" customWidth="1"/>
    <col min="12296" max="12537" width="8.25" style="191"/>
    <col min="12538" max="12538" width="4.75" style="191" customWidth="1"/>
    <col min="12539" max="12539" width="36.25" style="191" customWidth="1"/>
    <col min="12540" max="12540" width="16.125" style="191" customWidth="1"/>
    <col min="12541" max="12541" width="11.125" style="191" customWidth="1"/>
    <col min="12542" max="12542" width="12" style="191" customWidth="1"/>
    <col min="12543" max="12543" width="14.75" style="191" customWidth="1"/>
    <col min="12544" max="12544" width="15.75" style="191" customWidth="1"/>
    <col min="12545" max="12549" width="0" style="191" hidden="1" customWidth="1"/>
    <col min="12550" max="12550" width="12.25" style="191" customWidth="1"/>
    <col min="12551" max="12551" width="9.375" style="191" bestFit="1" customWidth="1"/>
    <col min="12552" max="12793" width="8.25" style="191"/>
    <col min="12794" max="12794" width="4.75" style="191" customWidth="1"/>
    <col min="12795" max="12795" width="36.25" style="191" customWidth="1"/>
    <col min="12796" max="12796" width="16.125" style="191" customWidth="1"/>
    <col min="12797" max="12797" width="11.125" style="191" customWidth="1"/>
    <col min="12798" max="12798" width="12" style="191" customWidth="1"/>
    <col min="12799" max="12799" width="14.75" style="191" customWidth="1"/>
    <col min="12800" max="12800" width="15.75" style="191" customWidth="1"/>
    <col min="12801" max="12805" width="0" style="191" hidden="1" customWidth="1"/>
    <col min="12806" max="12806" width="12.25" style="191" customWidth="1"/>
    <col min="12807" max="12807" width="9.375" style="191" bestFit="1" customWidth="1"/>
    <col min="12808" max="13049" width="8.25" style="191"/>
    <col min="13050" max="13050" width="4.75" style="191" customWidth="1"/>
    <col min="13051" max="13051" width="36.25" style="191" customWidth="1"/>
    <col min="13052" max="13052" width="16.125" style="191" customWidth="1"/>
    <col min="13053" max="13053" width="11.125" style="191" customWidth="1"/>
    <col min="13054" max="13054" width="12" style="191" customWidth="1"/>
    <col min="13055" max="13055" width="14.75" style="191" customWidth="1"/>
    <col min="13056" max="13056" width="15.75" style="191" customWidth="1"/>
    <col min="13057" max="13061" width="0" style="191" hidden="1" customWidth="1"/>
    <col min="13062" max="13062" width="12.25" style="191" customWidth="1"/>
    <col min="13063" max="13063" width="9.375" style="191" bestFit="1" customWidth="1"/>
    <col min="13064" max="13305" width="8.25" style="191"/>
    <col min="13306" max="13306" width="4.75" style="191" customWidth="1"/>
    <col min="13307" max="13307" width="36.25" style="191" customWidth="1"/>
    <col min="13308" max="13308" width="16.125" style="191" customWidth="1"/>
    <col min="13309" max="13309" width="11.125" style="191" customWidth="1"/>
    <col min="13310" max="13310" width="12" style="191" customWidth="1"/>
    <col min="13311" max="13311" width="14.75" style="191" customWidth="1"/>
    <col min="13312" max="13312" width="15.75" style="191" customWidth="1"/>
    <col min="13313" max="13317" width="0" style="191" hidden="1" customWidth="1"/>
    <col min="13318" max="13318" width="12.25" style="191" customWidth="1"/>
    <col min="13319" max="13319" width="9.375" style="191" bestFit="1" customWidth="1"/>
    <col min="13320" max="13561" width="8.25" style="191"/>
    <col min="13562" max="13562" width="4.75" style="191" customWidth="1"/>
    <col min="13563" max="13563" width="36.25" style="191" customWidth="1"/>
    <col min="13564" max="13564" width="16.125" style="191" customWidth="1"/>
    <col min="13565" max="13565" width="11.125" style="191" customWidth="1"/>
    <col min="13566" max="13566" width="12" style="191" customWidth="1"/>
    <col min="13567" max="13567" width="14.75" style="191" customWidth="1"/>
    <col min="13568" max="13568" width="15.75" style="191" customWidth="1"/>
    <col min="13569" max="13573" width="0" style="191" hidden="1" customWidth="1"/>
    <col min="13574" max="13574" width="12.25" style="191" customWidth="1"/>
    <col min="13575" max="13575" width="9.375" style="191" bestFit="1" customWidth="1"/>
    <col min="13576" max="13817" width="8.25" style="191"/>
    <col min="13818" max="13818" width="4.75" style="191" customWidth="1"/>
    <col min="13819" max="13819" width="36.25" style="191" customWidth="1"/>
    <col min="13820" max="13820" width="16.125" style="191" customWidth="1"/>
    <col min="13821" max="13821" width="11.125" style="191" customWidth="1"/>
    <col min="13822" max="13822" width="12" style="191" customWidth="1"/>
    <col min="13823" max="13823" width="14.75" style="191" customWidth="1"/>
    <col min="13824" max="13824" width="15.75" style="191" customWidth="1"/>
    <col min="13825" max="13829" width="0" style="191" hidden="1" customWidth="1"/>
    <col min="13830" max="13830" width="12.25" style="191" customWidth="1"/>
    <col min="13831" max="13831" width="9.375" style="191" bestFit="1" customWidth="1"/>
    <col min="13832" max="14073" width="8.25" style="191"/>
    <col min="14074" max="14074" width="4.75" style="191" customWidth="1"/>
    <col min="14075" max="14075" width="36.25" style="191" customWidth="1"/>
    <col min="14076" max="14076" width="16.125" style="191" customWidth="1"/>
    <col min="14077" max="14077" width="11.125" style="191" customWidth="1"/>
    <col min="14078" max="14078" width="12" style="191" customWidth="1"/>
    <col min="14079" max="14079" width="14.75" style="191" customWidth="1"/>
    <col min="14080" max="14080" width="15.75" style="191" customWidth="1"/>
    <col min="14081" max="14085" width="0" style="191" hidden="1" customWidth="1"/>
    <col min="14086" max="14086" width="12.25" style="191" customWidth="1"/>
    <col min="14087" max="14087" width="9.375" style="191" bestFit="1" customWidth="1"/>
    <col min="14088" max="14329" width="8.25" style="191"/>
    <col min="14330" max="14330" width="4.75" style="191" customWidth="1"/>
    <col min="14331" max="14331" width="36.25" style="191" customWidth="1"/>
    <col min="14332" max="14332" width="16.125" style="191" customWidth="1"/>
    <col min="14333" max="14333" width="11.125" style="191" customWidth="1"/>
    <col min="14334" max="14334" width="12" style="191" customWidth="1"/>
    <col min="14335" max="14335" width="14.75" style="191" customWidth="1"/>
    <col min="14336" max="14336" width="15.75" style="191" customWidth="1"/>
    <col min="14337" max="14341" width="0" style="191" hidden="1" customWidth="1"/>
    <col min="14342" max="14342" width="12.25" style="191" customWidth="1"/>
    <col min="14343" max="14343" width="9.375" style="191" bestFit="1" customWidth="1"/>
    <col min="14344" max="14585" width="8.25" style="191"/>
    <col min="14586" max="14586" width="4.75" style="191" customWidth="1"/>
    <col min="14587" max="14587" width="36.25" style="191" customWidth="1"/>
    <col min="14588" max="14588" width="16.125" style="191" customWidth="1"/>
    <col min="14589" max="14589" width="11.125" style="191" customWidth="1"/>
    <col min="14590" max="14590" width="12" style="191" customWidth="1"/>
    <col min="14591" max="14591" width="14.75" style="191" customWidth="1"/>
    <col min="14592" max="14592" width="15.75" style="191" customWidth="1"/>
    <col min="14593" max="14597" width="0" style="191" hidden="1" customWidth="1"/>
    <col min="14598" max="14598" width="12.25" style="191" customWidth="1"/>
    <col min="14599" max="14599" width="9.375" style="191" bestFit="1" customWidth="1"/>
    <col min="14600" max="14841" width="8.25" style="191"/>
    <col min="14842" max="14842" width="4.75" style="191" customWidth="1"/>
    <col min="14843" max="14843" width="36.25" style="191" customWidth="1"/>
    <col min="14844" max="14844" width="16.125" style="191" customWidth="1"/>
    <col min="14845" max="14845" width="11.125" style="191" customWidth="1"/>
    <col min="14846" max="14846" width="12" style="191" customWidth="1"/>
    <col min="14847" max="14847" width="14.75" style="191" customWidth="1"/>
    <col min="14848" max="14848" width="15.75" style="191" customWidth="1"/>
    <col min="14849" max="14853" width="0" style="191" hidden="1" customWidth="1"/>
    <col min="14854" max="14854" width="12.25" style="191" customWidth="1"/>
    <col min="14855" max="14855" width="9.375" style="191" bestFit="1" customWidth="1"/>
    <col min="14856" max="15097" width="8.25" style="191"/>
    <col min="15098" max="15098" width="4.75" style="191" customWidth="1"/>
    <col min="15099" max="15099" width="36.25" style="191" customWidth="1"/>
    <col min="15100" max="15100" width="16.125" style="191" customWidth="1"/>
    <col min="15101" max="15101" width="11.125" style="191" customWidth="1"/>
    <col min="15102" max="15102" width="12" style="191" customWidth="1"/>
    <col min="15103" max="15103" width="14.75" style="191" customWidth="1"/>
    <col min="15104" max="15104" width="15.75" style="191" customWidth="1"/>
    <col min="15105" max="15109" width="0" style="191" hidden="1" customWidth="1"/>
    <col min="15110" max="15110" width="12.25" style="191" customWidth="1"/>
    <col min="15111" max="15111" width="9.375" style="191" bestFit="1" customWidth="1"/>
    <col min="15112" max="15353" width="8.25" style="191"/>
    <col min="15354" max="15354" width="4.75" style="191" customWidth="1"/>
    <col min="15355" max="15355" width="36.25" style="191" customWidth="1"/>
    <col min="15356" max="15356" width="16.125" style="191" customWidth="1"/>
    <col min="15357" max="15357" width="11.125" style="191" customWidth="1"/>
    <col min="15358" max="15358" width="12" style="191" customWidth="1"/>
    <col min="15359" max="15359" width="14.75" style="191" customWidth="1"/>
    <col min="15360" max="15360" width="15.75" style="191" customWidth="1"/>
    <col min="15361" max="15365" width="0" style="191" hidden="1" customWidth="1"/>
    <col min="15366" max="15366" width="12.25" style="191" customWidth="1"/>
    <col min="15367" max="15367" width="9.375" style="191" bestFit="1" customWidth="1"/>
    <col min="15368" max="15609" width="8.25" style="191"/>
    <col min="15610" max="15610" width="4.75" style="191" customWidth="1"/>
    <col min="15611" max="15611" width="36.25" style="191" customWidth="1"/>
    <col min="15612" max="15612" width="16.125" style="191" customWidth="1"/>
    <col min="15613" max="15613" width="11.125" style="191" customWidth="1"/>
    <col min="15614" max="15614" width="12" style="191" customWidth="1"/>
    <col min="15615" max="15615" width="14.75" style="191" customWidth="1"/>
    <col min="15616" max="15616" width="15.75" style="191" customWidth="1"/>
    <col min="15617" max="15621" width="0" style="191" hidden="1" customWidth="1"/>
    <col min="15622" max="15622" width="12.25" style="191" customWidth="1"/>
    <col min="15623" max="15623" width="9.375" style="191" bestFit="1" customWidth="1"/>
    <col min="15624" max="15865" width="8.25" style="191"/>
    <col min="15866" max="15866" width="4.75" style="191" customWidth="1"/>
    <col min="15867" max="15867" width="36.25" style="191" customWidth="1"/>
    <col min="15868" max="15868" width="16.125" style="191" customWidth="1"/>
    <col min="15869" max="15869" width="11.125" style="191" customWidth="1"/>
    <col min="15870" max="15870" width="12" style="191" customWidth="1"/>
    <col min="15871" max="15871" width="14.75" style="191" customWidth="1"/>
    <col min="15872" max="15872" width="15.75" style="191" customWidth="1"/>
    <col min="15873" max="15877" width="0" style="191" hidden="1" customWidth="1"/>
    <col min="15878" max="15878" width="12.25" style="191" customWidth="1"/>
    <col min="15879" max="15879" width="9.375" style="191" bestFit="1" customWidth="1"/>
    <col min="15880" max="16121" width="8.25" style="191"/>
    <col min="16122" max="16122" width="4.75" style="191" customWidth="1"/>
    <col min="16123" max="16123" width="36.25" style="191" customWidth="1"/>
    <col min="16124" max="16124" width="16.125" style="191" customWidth="1"/>
    <col min="16125" max="16125" width="11.125" style="191" customWidth="1"/>
    <col min="16126" max="16126" width="12" style="191" customWidth="1"/>
    <col min="16127" max="16127" width="14.75" style="191" customWidth="1"/>
    <col min="16128" max="16128" width="15.75" style="191" customWidth="1"/>
    <col min="16129" max="16133" width="0" style="191" hidden="1" customWidth="1"/>
    <col min="16134" max="16134" width="12.25" style="191" customWidth="1"/>
    <col min="16135" max="16135" width="9.375" style="191" bestFit="1" customWidth="1"/>
    <col min="16136" max="16384" width="8.25" style="191"/>
  </cols>
  <sheetData>
    <row r="1" spans="1:8" ht="60" customHeight="1">
      <c r="A1" s="1086" t="s">
        <v>1752</v>
      </c>
      <c r="B1" s="1086"/>
      <c r="C1" s="1086"/>
      <c r="D1" s="1086"/>
      <c r="E1" s="1086"/>
      <c r="F1" s="1086"/>
    </row>
    <row r="2" spans="1:8" ht="35.25" customHeight="1">
      <c r="A2" s="1085" t="str">
        <f>'7. Kh.nông'!A2:C2</f>
        <v>(Kèm theo Quyết định số       4848     /QĐ-UBND ngày     19     /    12     /2023 của UBND tỉnh)</v>
      </c>
      <c r="B2" s="1085"/>
      <c r="C2" s="1085"/>
      <c r="D2" s="1085"/>
      <c r="E2" s="1085"/>
      <c r="F2" s="1085"/>
    </row>
    <row r="3" spans="1:8" ht="39.75" customHeight="1">
      <c r="C3" s="1087" t="s">
        <v>433</v>
      </c>
      <c r="D3" s="1087"/>
      <c r="E3" s="1087"/>
      <c r="F3" s="1087"/>
    </row>
    <row r="4" spans="1:8" s="193" customFormat="1" ht="73.5" customHeight="1">
      <c r="A4" s="910" t="s">
        <v>54</v>
      </c>
      <c r="B4" s="910" t="s">
        <v>55</v>
      </c>
      <c r="C4" s="910" t="s">
        <v>283</v>
      </c>
      <c r="D4" s="910" t="s">
        <v>284</v>
      </c>
      <c r="E4" s="910" t="s">
        <v>285</v>
      </c>
      <c r="F4" s="564" t="s">
        <v>432</v>
      </c>
    </row>
    <row r="5" spans="1:8" s="909" customFormat="1">
      <c r="A5" s="911" t="s">
        <v>35</v>
      </c>
      <c r="B5" s="911" t="s">
        <v>41</v>
      </c>
      <c r="C5" s="911">
        <v>1</v>
      </c>
      <c r="D5" s="911"/>
      <c r="E5" s="911"/>
      <c r="F5" s="912">
        <v>2</v>
      </c>
    </row>
    <row r="6" spans="1:8" s="193" customFormat="1" ht="22.5" customHeight="1">
      <c r="A6" s="910"/>
      <c r="B6" s="910" t="s">
        <v>1739</v>
      </c>
      <c r="C6" s="913">
        <f>SUM(C7:C11)</f>
        <v>1096</v>
      </c>
      <c r="D6" s="913">
        <f>SUM(D7:D11)</f>
        <v>1.5</v>
      </c>
      <c r="E6" s="913">
        <f>SUM(E7:E11)</f>
        <v>60</v>
      </c>
      <c r="F6" s="913">
        <f>SUM(F7:F11)</f>
        <v>3945.5999999999995</v>
      </c>
    </row>
    <row r="7" spans="1:8" s="196" customFormat="1" ht="22.5" customHeight="1">
      <c r="A7" s="914">
        <v>1</v>
      </c>
      <c r="B7" s="915" t="s">
        <v>15</v>
      </c>
      <c r="C7" s="916">
        <v>231</v>
      </c>
      <c r="D7" s="917">
        <v>0.3</v>
      </c>
      <c r="E7" s="918">
        <v>12</v>
      </c>
      <c r="F7" s="919">
        <v>831.59999999999991</v>
      </c>
      <c r="G7" s="194"/>
      <c r="H7" s="195"/>
    </row>
    <row r="8" spans="1:8" s="197" customFormat="1" ht="22.5" customHeight="1">
      <c r="A8" s="920">
        <v>2</v>
      </c>
      <c r="B8" s="921" t="s">
        <v>16</v>
      </c>
      <c r="C8" s="922">
        <v>122</v>
      </c>
      <c r="D8" s="923">
        <v>0.3</v>
      </c>
      <c r="E8" s="924">
        <v>12</v>
      </c>
      <c r="F8" s="925">
        <v>439.20000000000005</v>
      </c>
    </row>
    <row r="9" spans="1:8" s="197" customFormat="1" ht="22.5" customHeight="1">
      <c r="A9" s="920">
        <v>3</v>
      </c>
      <c r="B9" s="921" t="s">
        <v>11</v>
      </c>
      <c r="C9" s="922">
        <v>159</v>
      </c>
      <c r="D9" s="923">
        <v>0.3</v>
      </c>
      <c r="E9" s="924">
        <v>12</v>
      </c>
      <c r="F9" s="925">
        <v>572.4</v>
      </c>
    </row>
    <row r="10" spans="1:8" s="197" customFormat="1" ht="22.5" customHeight="1">
      <c r="A10" s="920">
        <v>4</v>
      </c>
      <c r="B10" s="921" t="s">
        <v>17</v>
      </c>
      <c r="C10" s="922">
        <v>241</v>
      </c>
      <c r="D10" s="923">
        <v>0.3</v>
      </c>
      <c r="E10" s="924">
        <v>12</v>
      </c>
      <c r="F10" s="925">
        <v>867.59999999999991</v>
      </c>
    </row>
    <row r="11" spans="1:8" s="197" customFormat="1" ht="22.5" customHeight="1">
      <c r="A11" s="926">
        <v>5</v>
      </c>
      <c r="B11" s="927" t="s">
        <v>104</v>
      </c>
      <c r="C11" s="928">
        <v>343</v>
      </c>
      <c r="D11" s="929">
        <v>0.3</v>
      </c>
      <c r="E11" s="930">
        <v>12</v>
      </c>
      <c r="F11" s="931">
        <v>1234.8</v>
      </c>
    </row>
    <row r="12" spans="1:8" s="197" customFormat="1">
      <c r="A12" s="198"/>
    </row>
    <row r="13" spans="1:8" s="197" customFormat="1">
      <c r="A13" s="1084"/>
      <c r="B13" s="1084"/>
      <c r="C13" s="1084"/>
      <c r="D13" s="1084"/>
      <c r="E13" s="1084"/>
      <c r="F13" s="1084"/>
    </row>
    <row r="14" spans="1:8" s="197" customFormat="1">
      <c r="A14" s="198"/>
    </row>
    <row r="15" spans="1:8" s="197" customFormat="1">
      <c r="A15" s="198"/>
    </row>
    <row r="16" spans="1:8" s="197" customFormat="1">
      <c r="A16" s="198"/>
    </row>
    <row r="17" spans="1:1" s="197" customFormat="1">
      <c r="A17" s="198"/>
    </row>
    <row r="18" spans="1:1" s="197" customFormat="1">
      <c r="A18" s="198"/>
    </row>
    <row r="19" spans="1:1" s="197" customFormat="1">
      <c r="A19" s="198"/>
    </row>
    <row r="20" spans="1:1" s="197" customFormat="1">
      <c r="A20" s="198"/>
    </row>
    <row r="21" spans="1:1" s="197" customFormat="1">
      <c r="A21" s="198"/>
    </row>
    <row r="22" spans="1:1" s="197" customFormat="1">
      <c r="A22" s="198"/>
    </row>
    <row r="23" spans="1:1" s="197" customFormat="1">
      <c r="A23" s="198"/>
    </row>
    <row r="24" spans="1:1" s="197" customFormat="1">
      <c r="A24" s="198"/>
    </row>
    <row r="25" spans="1:1" s="197" customFormat="1">
      <c r="A25" s="198"/>
    </row>
    <row r="26" spans="1:1" s="197" customFormat="1">
      <c r="A26" s="198"/>
    </row>
    <row r="27" spans="1:1" s="197" customFormat="1">
      <c r="A27" s="198"/>
    </row>
    <row r="28" spans="1:1" s="197" customFormat="1">
      <c r="A28" s="198"/>
    </row>
    <row r="29" spans="1:1" s="197" customFormat="1">
      <c r="A29" s="198"/>
    </row>
    <row r="30" spans="1:1" s="197" customFormat="1">
      <c r="A30" s="198"/>
    </row>
    <row r="31" spans="1:1" s="197" customFormat="1">
      <c r="A31" s="198"/>
    </row>
    <row r="32" spans="1:1" s="197" customFormat="1">
      <c r="A32" s="198"/>
    </row>
    <row r="33" spans="1:1" s="197" customFormat="1">
      <c r="A33" s="198"/>
    </row>
    <row r="34" spans="1:1" s="197" customFormat="1">
      <c r="A34" s="198"/>
    </row>
    <row r="35" spans="1:1" s="197" customFormat="1">
      <c r="A35" s="198"/>
    </row>
    <row r="36" spans="1:1" s="197" customFormat="1">
      <c r="A36" s="198"/>
    </row>
    <row r="37" spans="1:1" s="197" customFormat="1">
      <c r="A37" s="198"/>
    </row>
    <row r="38" spans="1:1" s="197" customFormat="1">
      <c r="A38" s="198"/>
    </row>
    <row r="39" spans="1:1" s="197" customFormat="1">
      <c r="A39" s="198"/>
    </row>
    <row r="40" spans="1:1" s="197" customFormat="1">
      <c r="A40" s="198"/>
    </row>
    <row r="41" spans="1:1" s="197" customFormat="1">
      <c r="A41" s="198"/>
    </row>
    <row r="42" spans="1:1" s="197" customFormat="1">
      <c r="A42" s="198"/>
    </row>
    <row r="43" spans="1:1" s="197" customFormat="1">
      <c r="A43" s="198"/>
    </row>
    <row r="44" spans="1:1" s="197" customFormat="1">
      <c r="A44" s="198"/>
    </row>
    <row r="45" spans="1:1" s="197" customFormat="1">
      <c r="A45" s="198"/>
    </row>
    <row r="46" spans="1:1" s="197" customFormat="1">
      <c r="A46" s="198"/>
    </row>
    <row r="47" spans="1:1" s="197" customFormat="1">
      <c r="A47" s="198"/>
    </row>
    <row r="48" spans="1:1" s="197" customFormat="1">
      <c r="A48" s="198"/>
    </row>
    <row r="49" spans="1:1" s="197" customFormat="1">
      <c r="A49" s="198"/>
    </row>
    <row r="50" spans="1:1" s="197" customFormat="1">
      <c r="A50" s="198"/>
    </row>
    <row r="51" spans="1:1" s="197" customFormat="1">
      <c r="A51" s="198"/>
    </row>
    <row r="52" spans="1:1" s="197" customFormat="1">
      <c r="A52" s="198"/>
    </row>
    <row r="53" spans="1:1" s="197" customFormat="1">
      <c r="A53" s="198"/>
    </row>
    <row r="54" spans="1:1" s="197" customFormat="1">
      <c r="A54" s="198"/>
    </row>
    <row r="55" spans="1:1" s="197" customFormat="1">
      <c r="A55" s="198"/>
    </row>
    <row r="56" spans="1:1" s="197" customFormat="1">
      <c r="A56" s="198"/>
    </row>
    <row r="57" spans="1:1" s="197" customFormat="1">
      <c r="A57" s="198"/>
    </row>
    <row r="58" spans="1:1" s="197" customFormat="1">
      <c r="A58" s="198"/>
    </row>
    <row r="59" spans="1:1" s="197" customFormat="1">
      <c r="A59" s="198"/>
    </row>
    <row r="60" spans="1:1" s="197" customFormat="1">
      <c r="A60" s="198"/>
    </row>
    <row r="61" spans="1:1" s="197" customFormat="1">
      <c r="A61" s="198"/>
    </row>
    <row r="62" spans="1:1" s="197" customFormat="1">
      <c r="A62" s="198"/>
    </row>
    <row r="63" spans="1:1" s="197" customFormat="1">
      <c r="A63" s="198"/>
    </row>
    <row r="64" spans="1:1" s="197" customFormat="1">
      <c r="A64" s="198"/>
    </row>
    <row r="65" spans="1:1" s="197" customFormat="1">
      <c r="A65" s="198"/>
    </row>
    <row r="66" spans="1:1" s="197" customFormat="1">
      <c r="A66" s="198"/>
    </row>
    <row r="67" spans="1:1" s="197" customFormat="1">
      <c r="A67" s="198"/>
    </row>
    <row r="68" spans="1:1" s="197" customFormat="1">
      <c r="A68" s="198"/>
    </row>
    <row r="69" spans="1:1" s="197" customFormat="1">
      <c r="A69" s="198"/>
    </row>
    <row r="70" spans="1:1" s="197" customFormat="1">
      <c r="A70" s="198"/>
    </row>
    <row r="71" spans="1:1" s="197" customFormat="1">
      <c r="A71" s="198"/>
    </row>
    <row r="72" spans="1:1" s="197" customFormat="1">
      <c r="A72" s="198"/>
    </row>
    <row r="73" spans="1:1" s="197" customFormat="1">
      <c r="A73" s="198"/>
    </row>
    <row r="74" spans="1:1" s="197" customFormat="1">
      <c r="A74" s="198"/>
    </row>
    <row r="75" spans="1:1" s="197" customFormat="1">
      <c r="A75" s="198"/>
    </row>
    <row r="76" spans="1:1" s="197" customFormat="1">
      <c r="A76" s="198"/>
    </row>
    <row r="77" spans="1:1" s="197" customFormat="1">
      <c r="A77" s="198"/>
    </row>
    <row r="78" spans="1:1" s="197" customFormat="1">
      <c r="A78" s="198"/>
    </row>
    <row r="79" spans="1:1" s="197" customFormat="1">
      <c r="A79" s="198"/>
    </row>
    <row r="80" spans="1:1" s="197" customFormat="1">
      <c r="A80" s="198"/>
    </row>
    <row r="81" spans="1:1" s="197" customFormat="1">
      <c r="A81" s="198"/>
    </row>
    <row r="82" spans="1:1" s="197" customFormat="1">
      <c r="A82" s="198"/>
    </row>
  </sheetData>
  <mergeCells count="4">
    <mergeCell ref="A13:F13"/>
    <mergeCell ref="A2:F2"/>
    <mergeCell ref="A1:F1"/>
    <mergeCell ref="C3:F3"/>
  </mergeCells>
  <pageMargins left="0.77" right="0.55000000000000004" top="0.55000000000000004" bottom="0.74803149606299202" header="0.31496062992126" footer="0.31496062992126"/>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3"/>
  <sheetViews>
    <sheetView zoomScale="90" zoomScaleNormal="90" workbookViewId="0">
      <selection activeCell="AA15" sqref="AA15"/>
    </sheetView>
  </sheetViews>
  <sheetFormatPr defaultColWidth="9.125" defaultRowHeight="18.75"/>
  <cols>
    <col min="1" max="1" width="4.375" style="622" bestFit="1" customWidth="1"/>
    <col min="2" max="2" width="20.875" style="622" customWidth="1"/>
    <col min="3" max="3" width="9" style="623" customWidth="1"/>
    <col min="4" max="4" width="9.875" style="623" customWidth="1"/>
    <col min="5" max="5" width="9.375" style="622" customWidth="1"/>
    <col min="6" max="6" width="9.5" style="622" customWidth="1"/>
    <col min="7" max="7" width="10.125" style="622" customWidth="1"/>
    <col min="8" max="8" width="10.25" style="622" customWidth="1"/>
    <col min="9" max="10" width="10.5" style="622" customWidth="1"/>
    <col min="11" max="11" width="13.75" style="622" hidden="1" customWidth="1"/>
    <col min="12" max="12" width="13.375" style="622" hidden="1" customWidth="1"/>
    <col min="13" max="13" width="10.25" style="622" hidden="1" customWidth="1"/>
    <col min="14" max="16" width="9.125" style="622" hidden="1" customWidth="1"/>
    <col min="17" max="17" width="10.5" style="622" hidden="1" customWidth="1"/>
    <col min="18" max="18" width="2.75" style="622" hidden="1" customWidth="1"/>
    <col min="19" max="19" width="11.125" style="622" bestFit="1" customWidth="1"/>
    <col min="20" max="256" width="9.125" style="622"/>
    <col min="257" max="257" width="4.375" style="622" bestFit="1" customWidth="1"/>
    <col min="258" max="258" width="17.75" style="622" customWidth="1"/>
    <col min="259" max="259" width="9" style="622" customWidth="1"/>
    <col min="260" max="260" width="9.875" style="622" customWidth="1"/>
    <col min="261" max="261" width="9.375" style="622" customWidth="1"/>
    <col min="262" max="262" width="9.5" style="622" customWidth="1"/>
    <col min="263" max="263" width="10.125" style="622" customWidth="1"/>
    <col min="264" max="265" width="10.5" style="622" customWidth="1"/>
    <col min="266" max="266" width="12.5" style="622" customWidth="1"/>
    <col min="267" max="274" width="0" style="622" hidden="1" customWidth="1"/>
    <col min="275" max="275" width="11.125" style="622" bestFit="1" customWidth="1"/>
    <col min="276" max="512" width="9.125" style="622"/>
    <col min="513" max="513" width="4.375" style="622" bestFit="1" customWidth="1"/>
    <col min="514" max="514" width="17.75" style="622" customWidth="1"/>
    <col min="515" max="515" width="9" style="622" customWidth="1"/>
    <col min="516" max="516" width="9.875" style="622" customWidth="1"/>
    <col min="517" max="517" width="9.375" style="622" customWidth="1"/>
    <col min="518" max="518" width="9.5" style="622" customWidth="1"/>
    <col min="519" max="519" width="10.125" style="622" customWidth="1"/>
    <col min="520" max="521" width="10.5" style="622" customWidth="1"/>
    <col min="522" max="522" width="12.5" style="622" customWidth="1"/>
    <col min="523" max="530" width="0" style="622" hidden="1" customWidth="1"/>
    <col min="531" max="531" width="11.125" style="622" bestFit="1" customWidth="1"/>
    <col min="532" max="768" width="9.125" style="622"/>
    <col min="769" max="769" width="4.375" style="622" bestFit="1" customWidth="1"/>
    <col min="770" max="770" width="17.75" style="622" customWidth="1"/>
    <col min="771" max="771" width="9" style="622" customWidth="1"/>
    <col min="772" max="772" width="9.875" style="622" customWidth="1"/>
    <col min="773" max="773" width="9.375" style="622" customWidth="1"/>
    <col min="774" max="774" width="9.5" style="622" customWidth="1"/>
    <col min="775" max="775" width="10.125" style="622" customWidth="1"/>
    <col min="776" max="777" width="10.5" style="622" customWidth="1"/>
    <col min="778" max="778" width="12.5" style="622" customWidth="1"/>
    <col min="779" max="786" width="0" style="622" hidden="1" customWidth="1"/>
    <col min="787" max="787" width="11.125" style="622" bestFit="1" customWidth="1"/>
    <col min="788" max="1024" width="9.125" style="622"/>
    <col min="1025" max="1025" width="4.375" style="622" bestFit="1" customWidth="1"/>
    <col min="1026" max="1026" width="17.75" style="622" customWidth="1"/>
    <col min="1027" max="1027" width="9" style="622" customWidth="1"/>
    <col min="1028" max="1028" width="9.875" style="622" customWidth="1"/>
    <col min="1029" max="1029" width="9.375" style="622" customWidth="1"/>
    <col min="1030" max="1030" width="9.5" style="622" customWidth="1"/>
    <col min="1031" max="1031" width="10.125" style="622" customWidth="1"/>
    <col min="1032" max="1033" width="10.5" style="622" customWidth="1"/>
    <col min="1034" max="1034" width="12.5" style="622" customWidth="1"/>
    <col min="1035" max="1042" width="0" style="622" hidden="1" customWidth="1"/>
    <col min="1043" max="1043" width="11.125" style="622" bestFit="1" customWidth="1"/>
    <col min="1044" max="1280" width="9.125" style="622"/>
    <col min="1281" max="1281" width="4.375" style="622" bestFit="1" customWidth="1"/>
    <col min="1282" max="1282" width="17.75" style="622" customWidth="1"/>
    <col min="1283" max="1283" width="9" style="622" customWidth="1"/>
    <col min="1284" max="1284" width="9.875" style="622" customWidth="1"/>
    <col min="1285" max="1285" width="9.375" style="622" customWidth="1"/>
    <col min="1286" max="1286" width="9.5" style="622" customWidth="1"/>
    <col min="1287" max="1287" width="10.125" style="622" customWidth="1"/>
    <col min="1288" max="1289" width="10.5" style="622" customWidth="1"/>
    <col min="1290" max="1290" width="12.5" style="622" customWidth="1"/>
    <col min="1291" max="1298" width="0" style="622" hidden="1" customWidth="1"/>
    <col min="1299" max="1299" width="11.125" style="622" bestFit="1" customWidth="1"/>
    <col min="1300" max="1536" width="9.125" style="622"/>
    <col min="1537" max="1537" width="4.375" style="622" bestFit="1" customWidth="1"/>
    <col min="1538" max="1538" width="17.75" style="622" customWidth="1"/>
    <col min="1539" max="1539" width="9" style="622" customWidth="1"/>
    <col min="1540" max="1540" width="9.875" style="622" customWidth="1"/>
    <col min="1541" max="1541" width="9.375" style="622" customWidth="1"/>
    <col min="1542" max="1542" width="9.5" style="622" customWidth="1"/>
    <col min="1543" max="1543" width="10.125" style="622" customWidth="1"/>
    <col min="1544" max="1545" width="10.5" style="622" customWidth="1"/>
    <col min="1546" max="1546" width="12.5" style="622" customWidth="1"/>
    <col min="1547" max="1554" width="0" style="622" hidden="1" customWidth="1"/>
    <col min="1555" max="1555" width="11.125" style="622" bestFit="1" customWidth="1"/>
    <col min="1556" max="1792" width="9.125" style="622"/>
    <col min="1793" max="1793" width="4.375" style="622" bestFit="1" customWidth="1"/>
    <col min="1794" max="1794" width="17.75" style="622" customWidth="1"/>
    <col min="1795" max="1795" width="9" style="622" customWidth="1"/>
    <col min="1796" max="1796" width="9.875" style="622" customWidth="1"/>
    <col min="1797" max="1797" width="9.375" style="622" customWidth="1"/>
    <col min="1798" max="1798" width="9.5" style="622" customWidth="1"/>
    <col min="1799" max="1799" width="10.125" style="622" customWidth="1"/>
    <col min="1800" max="1801" width="10.5" style="622" customWidth="1"/>
    <col min="1802" max="1802" width="12.5" style="622" customWidth="1"/>
    <col min="1803" max="1810" width="0" style="622" hidden="1" customWidth="1"/>
    <col min="1811" max="1811" width="11.125" style="622" bestFit="1" customWidth="1"/>
    <col min="1812" max="2048" width="9.125" style="622"/>
    <col min="2049" max="2049" width="4.375" style="622" bestFit="1" customWidth="1"/>
    <col min="2050" max="2050" width="17.75" style="622" customWidth="1"/>
    <col min="2051" max="2051" width="9" style="622" customWidth="1"/>
    <col min="2052" max="2052" width="9.875" style="622" customWidth="1"/>
    <col min="2053" max="2053" width="9.375" style="622" customWidth="1"/>
    <col min="2054" max="2054" width="9.5" style="622" customWidth="1"/>
    <col min="2055" max="2055" width="10.125" style="622" customWidth="1"/>
    <col min="2056" max="2057" width="10.5" style="622" customWidth="1"/>
    <col min="2058" max="2058" width="12.5" style="622" customWidth="1"/>
    <col min="2059" max="2066" width="0" style="622" hidden="1" customWidth="1"/>
    <col min="2067" max="2067" width="11.125" style="622" bestFit="1" customWidth="1"/>
    <col min="2068" max="2304" width="9.125" style="622"/>
    <col min="2305" max="2305" width="4.375" style="622" bestFit="1" customWidth="1"/>
    <col min="2306" max="2306" width="17.75" style="622" customWidth="1"/>
    <col min="2307" max="2307" width="9" style="622" customWidth="1"/>
    <col min="2308" max="2308" width="9.875" style="622" customWidth="1"/>
    <col min="2309" max="2309" width="9.375" style="622" customWidth="1"/>
    <col min="2310" max="2310" width="9.5" style="622" customWidth="1"/>
    <col min="2311" max="2311" width="10.125" style="622" customWidth="1"/>
    <col min="2312" max="2313" width="10.5" style="622" customWidth="1"/>
    <col min="2314" max="2314" width="12.5" style="622" customWidth="1"/>
    <col min="2315" max="2322" width="0" style="622" hidden="1" customWidth="1"/>
    <col min="2323" max="2323" width="11.125" style="622" bestFit="1" customWidth="1"/>
    <col min="2324" max="2560" width="9.125" style="622"/>
    <col min="2561" max="2561" width="4.375" style="622" bestFit="1" customWidth="1"/>
    <col min="2562" max="2562" width="17.75" style="622" customWidth="1"/>
    <col min="2563" max="2563" width="9" style="622" customWidth="1"/>
    <col min="2564" max="2564" width="9.875" style="622" customWidth="1"/>
    <col min="2565" max="2565" width="9.375" style="622" customWidth="1"/>
    <col min="2566" max="2566" width="9.5" style="622" customWidth="1"/>
    <col min="2567" max="2567" width="10.125" style="622" customWidth="1"/>
    <col min="2568" max="2569" width="10.5" style="622" customWidth="1"/>
    <col min="2570" max="2570" width="12.5" style="622" customWidth="1"/>
    <col min="2571" max="2578" width="0" style="622" hidden="1" customWidth="1"/>
    <col min="2579" max="2579" width="11.125" style="622" bestFit="1" customWidth="1"/>
    <col min="2580" max="2816" width="9.125" style="622"/>
    <col min="2817" max="2817" width="4.375" style="622" bestFit="1" customWidth="1"/>
    <col min="2818" max="2818" width="17.75" style="622" customWidth="1"/>
    <col min="2819" max="2819" width="9" style="622" customWidth="1"/>
    <col min="2820" max="2820" width="9.875" style="622" customWidth="1"/>
    <col min="2821" max="2821" width="9.375" style="622" customWidth="1"/>
    <col min="2822" max="2822" width="9.5" style="622" customWidth="1"/>
    <col min="2823" max="2823" width="10.125" style="622" customWidth="1"/>
    <col min="2824" max="2825" width="10.5" style="622" customWidth="1"/>
    <col min="2826" max="2826" width="12.5" style="622" customWidth="1"/>
    <col min="2827" max="2834" width="0" style="622" hidden="1" customWidth="1"/>
    <col min="2835" max="2835" width="11.125" style="622" bestFit="1" customWidth="1"/>
    <col min="2836" max="3072" width="9.125" style="622"/>
    <col min="3073" max="3073" width="4.375" style="622" bestFit="1" customWidth="1"/>
    <col min="3074" max="3074" width="17.75" style="622" customWidth="1"/>
    <col min="3075" max="3075" width="9" style="622" customWidth="1"/>
    <col min="3076" max="3076" width="9.875" style="622" customWidth="1"/>
    <col min="3077" max="3077" width="9.375" style="622" customWidth="1"/>
    <col min="3078" max="3078" width="9.5" style="622" customWidth="1"/>
    <col min="3079" max="3079" width="10.125" style="622" customWidth="1"/>
    <col min="3080" max="3081" width="10.5" style="622" customWidth="1"/>
    <col min="3082" max="3082" width="12.5" style="622" customWidth="1"/>
    <col min="3083" max="3090" width="0" style="622" hidden="1" customWidth="1"/>
    <col min="3091" max="3091" width="11.125" style="622" bestFit="1" customWidth="1"/>
    <col min="3092" max="3328" width="9.125" style="622"/>
    <col min="3329" max="3329" width="4.375" style="622" bestFit="1" customWidth="1"/>
    <col min="3330" max="3330" width="17.75" style="622" customWidth="1"/>
    <col min="3331" max="3331" width="9" style="622" customWidth="1"/>
    <col min="3332" max="3332" width="9.875" style="622" customWidth="1"/>
    <col min="3333" max="3333" width="9.375" style="622" customWidth="1"/>
    <col min="3334" max="3334" width="9.5" style="622" customWidth="1"/>
    <col min="3335" max="3335" width="10.125" style="622" customWidth="1"/>
    <col min="3336" max="3337" width="10.5" style="622" customWidth="1"/>
    <col min="3338" max="3338" width="12.5" style="622" customWidth="1"/>
    <col min="3339" max="3346" width="0" style="622" hidden="1" customWidth="1"/>
    <col min="3347" max="3347" width="11.125" style="622" bestFit="1" customWidth="1"/>
    <col min="3348" max="3584" width="9.125" style="622"/>
    <col min="3585" max="3585" width="4.375" style="622" bestFit="1" customWidth="1"/>
    <col min="3586" max="3586" width="17.75" style="622" customWidth="1"/>
    <col min="3587" max="3587" width="9" style="622" customWidth="1"/>
    <col min="3588" max="3588" width="9.875" style="622" customWidth="1"/>
    <col min="3589" max="3589" width="9.375" style="622" customWidth="1"/>
    <col min="3590" max="3590" width="9.5" style="622" customWidth="1"/>
    <col min="3591" max="3591" width="10.125" style="622" customWidth="1"/>
    <col min="3592" max="3593" width="10.5" style="622" customWidth="1"/>
    <col min="3594" max="3594" width="12.5" style="622" customWidth="1"/>
    <col min="3595" max="3602" width="0" style="622" hidden="1" customWidth="1"/>
    <col min="3603" max="3603" width="11.125" style="622" bestFit="1" customWidth="1"/>
    <col min="3604" max="3840" width="9.125" style="622"/>
    <col min="3841" max="3841" width="4.375" style="622" bestFit="1" customWidth="1"/>
    <col min="3842" max="3842" width="17.75" style="622" customWidth="1"/>
    <col min="3843" max="3843" width="9" style="622" customWidth="1"/>
    <col min="3844" max="3844" width="9.875" style="622" customWidth="1"/>
    <col min="3845" max="3845" width="9.375" style="622" customWidth="1"/>
    <col min="3846" max="3846" width="9.5" style="622" customWidth="1"/>
    <col min="3847" max="3847" width="10.125" style="622" customWidth="1"/>
    <col min="3848" max="3849" width="10.5" style="622" customWidth="1"/>
    <col min="3850" max="3850" width="12.5" style="622" customWidth="1"/>
    <col min="3851" max="3858" width="0" style="622" hidden="1" customWidth="1"/>
    <col min="3859" max="3859" width="11.125" style="622" bestFit="1" customWidth="1"/>
    <col min="3860" max="4096" width="9.125" style="622"/>
    <col min="4097" max="4097" width="4.375" style="622" bestFit="1" customWidth="1"/>
    <col min="4098" max="4098" width="17.75" style="622" customWidth="1"/>
    <col min="4099" max="4099" width="9" style="622" customWidth="1"/>
    <col min="4100" max="4100" width="9.875" style="622" customWidth="1"/>
    <col min="4101" max="4101" width="9.375" style="622" customWidth="1"/>
    <col min="4102" max="4102" width="9.5" style="622" customWidth="1"/>
    <col min="4103" max="4103" width="10.125" style="622" customWidth="1"/>
    <col min="4104" max="4105" width="10.5" style="622" customWidth="1"/>
    <col min="4106" max="4106" width="12.5" style="622" customWidth="1"/>
    <col min="4107" max="4114" width="0" style="622" hidden="1" customWidth="1"/>
    <col min="4115" max="4115" width="11.125" style="622" bestFit="1" customWidth="1"/>
    <col min="4116" max="4352" width="9.125" style="622"/>
    <col min="4353" max="4353" width="4.375" style="622" bestFit="1" customWidth="1"/>
    <col min="4354" max="4354" width="17.75" style="622" customWidth="1"/>
    <col min="4355" max="4355" width="9" style="622" customWidth="1"/>
    <col min="4356" max="4356" width="9.875" style="622" customWidth="1"/>
    <col min="4357" max="4357" width="9.375" style="622" customWidth="1"/>
    <col min="4358" max="4358" width="9.5" style="622" customWidth="1"/>
    <col min="4359" max="4359" width="10.125" style="622" customWidth="1"/>
    <col min="4360" max="4361" width="10.5" style="622" customWidth="1"/>
    <col min="4362" max="4362" width="12.5" style="622" customWidth="1"/>
    <col min="4363" max="4370" width="0" style="622" hidden="1" customWidth="1"/>
    <col min="4371" max="4371" width="11.125" style="622" bestFit="1" customWidth="1"/>
    <col min="4372" max="4608" width="9.125" style="622"/>
    <col min="4609" max="4609" width="4.375" style="622" bestFit="1" customWidth="1"/>
    <col min="4610" max="4610" width="17.75" style="622" customWidth="1"/>
    <col min="4611" max="4611" width="9" style="622" customWidth="1"/>
    <col min="4612" max="4612" width="9.875" style="622" customWidth="1"/>
    <col min="4613" max="4613" width="9.375" style="622" customWidth="1"/>
    <col min="4614" max="4614" width="9.5" style="622" customWidth="1"/>
    <col min="4615" max="4615" width="10.125" style="622" customWidth="1"/>
    <col min="4616" max="4617" width="10.5" style="622" customWidth="1"/>
    <col min="4618" max="4618" width="12.5" style="622" customWidth="1"/>
    <col min="4619" max="4626" width="0" style="622" hidden="1" customWidth="1"/>
    <col min="4627" max="4627" width="11.125" style="622" bestFit="1" customWidth="1"/>
    <col min="4628" max="4864" width="9.125" style="622"/>
    <col min="4865" max="4865" width="4.375" style="622" bestFit="1" customWidth="1"/>
    <col min="4866" max="4866" width="17.75" style="622" customWidth="1"/>
    <col min="4867" max="4867" width="9" style="622" customWidth="1"/>
    <col min="4868" max="4868" width="9.875" style="622" customWidth="1"/>
    <col min="4869" max="4869" width="9.375" style="622" customWidth="1"/>
    <col min="4870" max="4870" width="9.5" style="622" customWidth="1"/>
    <col min="4871" max="4871" width="10.125" style="622" customWidth="1"/>
    <col min="4872" max="4873" width="10.5" style="622" customWidth="1"/>
    <col min="4874" max="4874" width="12.5" style="622" customWidth="1"/>
    <col min="4875" max="4882" width="0" style="622" hidden="1" customWidth="1"/>
    <col min="4883" max="4883" width="11.125" style="622" bestFit="1" customWidth="1"/>
    <col min="4884" max="5120" width="9.125" style="622"/>
    <col min="5121" max="5121" width="4.375" style="622" bestFit="1" customWidth="1"/>
    <col min="5122" max="5122" width="17.75" style="622" customWidth="1"/>
    <col min="5123" max="5123" width="9" style="622" customWidth="1"/>
    <col min="5124" max="5124" width="9.875" style="622" customWidth="1"/>
    <col min="5125" max="5125" width="9.375" style="622" customWidth="1"/>
    <col min="5126" max="5126" width="9.5" style="622" customWidth="1"/>
    <col min="5127" max="5127" width="10.125" style="622" customWidth="1"/>
    <col min="5128" max="5129" width="10.5" style="622" customWidth="1"/>
    <col min="5130" max="5130" width="12.5" style="622" customWidth="1"/>
    <col min="5131" max="5138" width="0" style="622" hidden="1" customWidth="1"/>
    <col min="5139" max="5139" width="11.125" style="622" bestFit="1" customWidth="1"/>
    <col min="5140" max="5376" width="9.125" style="622"/>
    <col min="5377" max="5377" width="4.375" style="622" bestFit="1" customWidth="1"/>
    <col min="5378" max="5378" width="17.75" style="622" customWidth="1"/>
    <col min="5379" max="5379" width="9" style="622" customWidth="1"/>
    <col min="5380" max="5380" width="9.875" style="622" customWidth="1"/>
    <col min="5381" max="5381" width="9.375" style="622" customWidth="1"/>
    <col min="5382" max="5382" width="9.5" style="622" customWidth="1"/>
    <col min="5383" max="5383" width="10.125" style="622" customWidth="1"/>
    <col min="5384" max="5385" width="10.5" style="622" customWidth="1"/>
    <col min="5386" max="5386" width="12.5" style="622" customWidth="1"/>
    <col min="5387" max="5394" width="0" style="622" hidden="1" customWidth="1"/>
    <col min="5395" max="5395" width="11.125" style="622" bestFit="1" customWidth="1"/>
    <col min="5396" max="5632" width="9.125" style="622"/>
    <col min="5633" max="5633" width="4.375" style="622" bestFit="1" customWidth="1"/>
    <col min="5634" max="5634" width="17.75" style="622" customWidth="1"/>
    <col min="5635" max="5635" width="9" style="622" customWidth="1"/>
    <col min="5636" max="5636" width="9.875" style="622" customWidth="1"/>
    <col min="5637" max="5637" width="9.375" style="622" customWidth="1"/>
    <col min="5638" max="5638" width="9.5" style="622" customWidth="1"/>
    <col min="5639" max="5639" width="10.125" style="622" customWidth="1"/>
    <col min="5640" max="5641" width="10.5" style="622" customWidth="1"/>
    <col min="5642" max="5642" width="12.5" style="622" customWidth="1"/>
    <col min="5643" max="5650" width="0" style="622" hidden="1" customWidth="1"/>
    <col min="5651" max="5651" width="11.125" style="622" bestFit="1" customWidth="1"/>
    <col min="5652" max="5888" width="9.125" style="622"/>
    <col min="5889" max="5889" width="4.375" style="622" bestFit="1" customWidth="1"/>
    <col min="5890" max="5890" width="17.75" style="622" customWidth="1"/>
    <col min="5891" max="5891" width="9" style="622" customWidth="1"/>
    <col min="5892" max="5892" width="9.875" style="622" customWidth="1"/>
    <col min="5893" max="5893" width="9.375" style="622" customWidth="1"/>
    <col min="5894" max="5894" width="9.5" style="622" customWidth="1"/>
    <col min="5895" max="5895" width="10.125" style="622" customWidth="1"/>
    <col min="5896" max="5897" width="10.5" style="622" customWidth="1"/>
    <col min="5898" max="5898" width="12.5" style="622" customWidth="1"/>
    <col min="5899" max="5906" width="0" style="622" hidden="1" customWidth="1"/>
    <col min="5907" max="5907" width="11.125" style="622" bestFit="1" customWidth="1"/>
    <col min="5908" max="6144" width="9.125" style="622"/>
    <col min="6145" max="6145" width="4.375" style="622" bestFit="1" customWidth="1"/>
    <col min="6146" max="6146" width="17.75" style="622" customWidth="1"/>
    <col min="6147" max="6147" width="9" style="622" customWidth="1"/>
    <col min="6148" max="6148" width="9.875" style="622" customWidth="1"/>
    <col min="6149" max="6149" width="9.375" style="622" customWidth="1"/>
    <col min="6150" max="6150" width="9.5" style="622" customWidth="1"/>
    <col min="6151" max="6151" width="10.125" style="622" customWidth="1"/>
    <col min="6152" max="6153" width="10.5" style="622" customWidth="1"/>
    <col min="6154" max="6154" width="12.5" style="622" customWidth="1"/>
    <col min="6155" max="6162" width="0" style="622" hidden="1" customWidth="1"/>
    <col min="6163" max="6163" width="11.125" style="622" bestFit="1" customWidth="1"/>
    <col min="6164" max="6400" width="9.125" style="622"/>
    <col min="6401" max="6401" width="4.375" style="622" bestFit="1" customWidth="1"/>
    <col min="6402" max="6402" width="17.75" style="622" customWidth="1"/>
    <col min="6403" max="6403" width="9" style="622" customWidth="1"/>
    <col min="6404" max="6404" width="9.875" style="622" customWidth="1"/>
    <col min="6405" max="6405" width="9.375" style="622" customWidth="1"/>
    <col min="6406" max="6406" width="9.5" style="622" customWidth="1"/>
    <col min="6407" max="6407" width="10.125" style="622" customWidth="1"/>
    <col min="6408" max="6409" width="10.5" style="622" customWidth="1"/>
    <col min="6410" max="6410" width="12.5" style="622" customWidth="1"/>
    <col min="6411" max="6418" width="0" style="622" hidden="1" customWidth="1"/>
    <col min="6419" max="6419" width="11.125" style="622" bestFit="1" customWidth="1"/>
    <col min="6420" max="6656" width="9.125" style="622"/>
    <col min="6657" max="6657" width="4.375" style="622" bestFit="1" customWidth="1"/>
    <col min="6658" max="6658" width="17.75" style="622" customWidth="1"/>
    <col min="6659" max="6659" width="9" style="622" customWidth="1"/>
    <col min="6660" max="6660" width="9.875" style="622" customWidth="1"/>
    <col min="6661" max="6661" width="9.375" style="622" customWidth="1"/>
    <col min="6662" max="6662" width="9.5" style="622" customWidth="1"/>
    <col min="6663" max="6663" width="10.125" style="622" customWidth="1"/>
    <col min="6664" max="6665" width="10.5" style="622" customWidth="1"/>
    <col min="6666" max="6666" width="12.5" style="622" customWidth="1"/>
    <col min="6667" max="6674" width="0" style="622" hidden="1" customWidth="1"/>
    <col min="6675" max="6675" width="11.125" style="622" bestFit="1" customWidth="1"/>
    <col min="6676" max="6912" width="9.125" style="622"/>
    <col min="6913" max="6913" width="4.375" style="622" bestFit="1" customWidth="1"/>
    <col min="6914" max="6914" width="17.75" style="622" customWidth="1"/>
    <col min="6915" max="6915" width="9" style="622" customWidth="1"/>
    <col min="6916" max="6916" width="9.875" style="622" customWidth="1"/>
    <col min="6917" max="6917" width="9.375" style="622" customWidth="1"/>
    <col min="6918" max="6918" width="9.5" style="622" customWidth="1"/>
    <col min="6919" max="6919" width="10.125" style="622" customWidth="1"/>
    <col min="6920" max="6921" width="10.5" style="622" customWidth="1"/>
    <col min="6922" max="6922" width="12.5" style="622" customWidth="1"/>
    <col min="6923" max="6930" width="0" style="622" hidden="1" customWidth="1"/>
    <col min="6931" max="6931" width="11.125" style="622" bestFit="1" customWidth="1"/>
    <col min="6932" max="7168" width="9.125" style="622"/>
    <col min="7169" max="7169" width="4.375" style="622" bestFit="1" customWidth="1"/>
    <col min="7170" max="7170" width="17.75" style="622" customWidth="1"/>
    <col min="7171" max="7171" width="9" style="622" customWidth="1"/>
    <col min="7172" max="7172" width="9.875" style="622" customWidth="1"/>
    <col min="7173" max="7173" width="9.375" style="622" customWidth="1"/>
    <col min="7174" max="7174" width="9.5" style="622" customWidth="1"/>
    <col min="7175" max="7175" width="10.125" style="622" customWidth="1"/>
    <col min="7176" max="7177" width="10.5" style="622" customWidth="1"/>
    <col min="7178" max="7178" width="12.5" style="622" customWidth="1"/>
    <col min="7179" max="7186" width="0" style="622" hidden="1" customWidth="1"/>
    <col min="7187" max="7187" width="11.125" style="622" bestFit="1" customWidth="1"/>
    <col min="7188" max="7424" width="9.125" style="622"/>
    <col min="7425" max="7425" width="4.375" style="622" bestFit="1" customWidth="1"/>
    <col min="7426" max="7426" width="17.75" style="622" customWidth="1"/>
    <col min="7427" max="7427" width="9" style="622" customWidth="1"/>
    <col min="7428" max="7428" width="9.875" style="622" customWidth="1"/>
    <col min="7429" max="7429" width="9.375" style="622" customWidth="1"/>
    <col min="7430" max="7430" width="9.5" style="622" customWidth="1"/>
    <col min="7431" max="7431" width="10.125" style="622" customWidth="1"/>
    <col min="7432" max="7433" width="10.5" style="622" customWidth="1"/>
    <col min="7434" max="7434" width="12.5" style="622" customWidth="1"/>
    <col min="7435" max="7442" width="0" style="622" hidden="1" customWidth="1"/>
    <col min="7443" max="7443" width="11.125" style="622" bestFit="1" customWidth="1"/>
    <col min="7444" max="7680" width="9.125" style="622"/>
    <col min="7681" max="7681" width="4.375" style="622" bestFit="1" customWidth="1"/>
    <col min="7682" max="7682" width="17.75" style="622" customWidth="1"/>
    <col min="7683" max="7683" width="9" style="622" customWidth="1"/>
    <col min="7684" max="7684" width="9.875" style="622" customWidth="1"/>
    <col min="7685" max="7685" width="9.375" style="622" customWidth="1"/>
    <col min="7686" max="7686" width="9.5" style="622" customWidth="1"/>
    <col min="7687" max="7687" width="10.125" style="622" customWidth="1"/>
    <col min="7688" max="7689" width="10.5" style="622" customWidth="1"/>
    <col min="7690" max="7690" width="12.5" style="622" customWidth="1"/>
    <col min="7691" max="7698" width="0" style="622" hidden="1" customWidth="1"/>
    <col min="7699" max="7699" width="11.125" style="622" bestFit="1" customWidth="1"/>
    <col min="7700" max="7936" width="9.125" style="622"/>
    <col min="7937" max="7937" width="4.375" style="622" bestFit="1" customWidth="1"/>
    <col min="7938" max="7938" width="17.75" style="622" customWidth="1"/>
    <col min="7939" max="7939" width="9" style="622" customWidth="1"/>
    <col min="7940" max="7940" width="9.875" style="622" customWidth="1"/>
    <col min="7941" max="7941" width="9.375" style="622" customWidth="1"/>
    <col min="7942" max="7942" width="9.5" style="622" customWidth="1"/>
    <col min="7943" max="7943" width="10.125" style="622" customWidth="1"/>
    <col min="7944" max="7945" width="10.5" style="622" customWidth="1"/>
    <col min="7946" max="7946" width="12.5" style="622" customWidth="1"/>
    <col min="7947" max="7954" width="0" style="622" hidden="1" customWidth="1"/>
    <col min="7955" max="7955" width="11.125" style="622" bestFit="1" customWidth="1"/>
    <col min="7956" max="8192" width="9.125" style="622"/>
    <col min="8193" max="8193" width="4.375" style="622" bestFit="1" customWidth="1"/>
    <col min="8194" max="8194" width="17.75" style="622" customWidth="1"/>
    <col min="8195" max="8195" width="9" style="622" customWidth="1"/>
    <col min="8196" max="8196" width="9.875" style="622" customWidth="1"/>
    <col min="8197" max="8197" width="9.375" style="622" customWidth="1"/>
    <col min="8198" max="8198" width="9.5" style="622" customWidth="1"/>
    <col min="8199" max="8199" width="10.125" style="622" customWidth="1"/>
    <col min="8200" max="8201" width="10.5" style="622" customWidth="1"/>
    <col min="8202" max="8202" width="12.5" style="622" customWidth="1"/>
    <col min="8203" max="8210" width="0" style="622" hidden="1" customWidth="1"/>
    <col min="8211" max="8211" width="11.125" style="622" bestFit="1" customWidth="1"/>
    <col min="8212" max="8448" width="9.125" style="622"/>
    <col min="8449" max="8449" width="4.375" style="622" bestFit="1" customWidth="1"/>
    <col min="8450" max="8450" width="17.75" style="622" customWidth="1"/>
    <col min="8451" max="8451" width="9" style="622" customWidth="1"/>
    <col min="8452" max="8452" width="9.875" style="622" customWidth="1"/>
    <col min="8453" max="8453" width="9.375" style="622" customWidth="1"/>
    <col min="8454" max="8454" width="9.5" style="622" customWidth="1"/>
    <col min="8455" max="8455" width="10.125" style="622" customWidth="1"/>
    <col min="8456" max="8457" width="10.5" style="622" customWidth="1"/>
    <col min="8458" max="8458" width="12.5" style="622" customWidth="1"/>
    <col min="8459" max="8466" width="0" style="622" hidden="1" customWidth="1"/>
    <col min="8467" max="8467" width="11.125" style="622" bestFit="1" customWidth="1"/>
    <col min="8468" max="8704" width="9.125" style="622"/>
    <col min="8705" max="8705" width="4.375" style="622" bestFit="1" customWidth="1"/>
    <col min="8706" max="8706" width="17.75" style="622" customWidth="1"/>
    <col min="8707" max="8707" width="9" style="622" customWidth="1"/>
    <col min="8708" max="8708" width="9.875" style="622" customWidth="1"/>
    <col min="8709" max="8709" width="9.375" style="622" customWidth="1"/>
    <col min="8710" max="8710" width="9.5" style="622" customWidth="1"/>
    <col min="8711" max="8711" width="10.125" style="622" customWidth="1"/>
    <col min="8712" max="8713" width="10.5" style="622" customWidth="1"/>
    <col min="8714" max="8714" width="12.5" style="622" customWidth="1"/>
    <col min="8715" max="8722" width="0" style="622" hidden="1" customWidth="1"/>
    <col min="8723" max="8723" width="11.125" style="622" bestFit="1" customWidth="1"/>
    <col min="8724" max="8960" width="9.125" style="622"/>
    <col min="8961" max="8961" width="4.375" style="622" bestFit="1" customWidth="1"/>
    <col min="8962" max="8962" width="17.75" style="622" customWidth="1"/>
    <col min="8963" max="8963" width="9" style="622" customWidth="1"/>
    <col min="8964" max="8964" width="9.875" style="622" customWidth="1"/>
    <col min="8965" max="8965" width="9.375" style="622" customWidth="1"/>
    <col min="8966" max="8966" width="9.5" style="622" customWidth="1"/>
    <col min="8967" max="8967" width="10.125" style="622" customWidth="1"/>
    <col min="8968" max="8969" width="10.5" style="622" customWidth="1"/>
    <col min="8970" max="8970" width="12.5" style="622" customWidth="1"/>
    <col min="8971" max="8978" width="0" style="622" hidden="1" customWidth="1"/>
    <col min="8979" max="8979" width="11.125" style="622" bestFit="1" customWidth="1"/>
    <col min="8980" max="9216" width="9.125" style="622"/>
    <col min="9217" max="9217" width="4.375" style="622" bestFit="1" customWidth="1"/>
    <col min="9218" max="9218" width="17.75" style="622" customWidth="1"/>
    <col min="9219" max="9219" width="9" style="622" customWidth="1"/>
    <col min="9220" max="9220" width="9.875" style="622" customWidth="1"/>
    <col min="9221" max="9221" width="9.375" style="622" customWidth="1"/>
    <col min="9222" max="9222" width="9.5" style="622" customWidth="1"/>
    <col min="9223" max="9223" width="10.125" style="622" customWidth="1"/>
    <col min="9224" max="9225" width="10.5" style="622" customWidth="1"/>
    <col min="9226" max="9226" width="12.5" style="622" customWidth="1"/>
    <col min="9227" max="9234" width="0" style="622" hidden="1" customWidth="1"/>
    <col min="9235" max="9235" width="11.125" style="622" bestFit="1" customWidth="1"/>
    <col min="9236" max="9472" width="9.125" style="622"/>
    <col min="9473" max="9473" width="4.375" style="622" bestFit="1" customWidth="1"/>
    <col min="9474" max="9474" width="17.75" style="622" customWidth="1"/>
    <col min="9475" max="9475" width="9" style="622" customWidth="1"/>
    <col min="9476" max="9476" width="9.875" style="622" customWidth="1"/>
    <col min="9477" max="9477" width="9.375" style="622" customWidth="1"/>
    <col min="9478" max="9478" width="9.5" style="622" customWidth="1"/>
    <col min="9479" max="9479" width="10.125" style="622" customWidth="1"/>
    <col min="9480" max="9481" width="10.5" style="622" customWidth="1"/>
    <col min="9482" max="9482" width="12.5" style="622" customWidth="1"/>
    <col min="9483" max="9490" width="0" style="622" hidden="1" customWidth="1"/>
    <col min="9491" max="9491" width="11.125" style="622" bestFit="1" customWidth="1"/>
    <col min="9492" max="9728" width="9.125" style="622"/>
    <col min="9729" max="9729" width="4.375" style="622" bestFit="1" customWidth="1"/>
    <col min="9730" max="9730" width="17.75" style="622" customWidth="1"/>
    <col min="9731" max="9731" width="9" style="622" customWidth="1"/>
    <col min="9732" max="9732" width="9.875" style="622" customWidth="1"/>
    <col min="9733" max="9733" width="9.375" style="622" customWidth="1"/>
    <col min="9734" max="9734" width="9.5" style="622" customWidth="1"/>
    <col min="9735" max="9735" width="10.125" style="622" customWidth="1"/>
    <col min="9736" max="9737" width="10.5" style="622" customWidth="1"/>
    <col min="9738" max="9738" width="12.5" style="622" customWidth="1"/>
    <col min="9739" max="9746" width="0" style="622" hidden="1" customWidth="1"/>
    <col min="9747" max="9747" width="11.125" style="622" bestFit="1" customWidth="1"/>
    <col min="9748" max="9984" width="9.125" style="622"/>
    <col min="9985" max="9985" width="4.375" style="622" bestFit="1" customWidth="1"/>
    <col min="9986" max="9986" width="17.75" style="622" customWidth="1"/>
    <col min="9987" max="9987" width="9" style="622" customWidth="1"/>
    <col min="9988" max="9988" width="9.875" style="622" customWidth="1"/>
    <col min="9989" max="9989" width="9.375" style="622" customWidth="1"/>
    <col min="9990" max="9990" width="9.5" style="622" customWidth="1"/>
    <col min="9991" max="9991" width="10.125" style="622" customWidth="1"/>
    <col min="9992" max="9993" width="10.5" style="622" customWidth="1"/>
    <col min="9994" max="9994" width="12.5" style="622" customWidth="1"/>
    <col min="9995" max="10002" width="0" style="622" hidden="1" customWidth="1"/>
    <col min="10003" max="10003" width="11.125" style="622" bestFit="1" customWidth="1"/>
    <col min="10004" max="10240" width="9.125" style="622"/>
    <col min="10241" max="10241" width="4.375" style="622" bestFit="1" customWidth="1"/>
    <col min="10242" max="10242" width="17.75" style="622" customWidth="1"/>
    <col min="10243" max="10243" width="9" style="622" customWidth="1"/>
    <col min="10244" max="10244" width="9.875" style="622" customWidth="1"/>
    <col min="10245" max="10245" width="9.375" style="622" customWidth="1"/>
    <col min="10246" max="10246" width="9.5" style="622" customWidth="1"/>
    <col min="10247" max="10247" width="10.125" style="622" customWidth="1"/>
    <col min="10248" max="10249" width="10.5" style="622" customWidth="1"/>
    <col min="10250" max="10250" width="12.5" style="622" customWidth="1"/>
    <col min="10251" max="10258" width="0" style="622" hidden="1" customWidth="1"/>
    <col min="10259" max="10259" width="11.125" style="622" bestFit="1" customWidth="1"/>
    <col min="10260" max="10496" width="9.125" style="622"/>
    <col min="10497" max="10497" width="4.375" style="622" bestFit="1" customWidth="1"/>
    <col min="10498" max="10498" width="17.75" style="622" customWidth="1"/>
    <col min="10499" max="10499" width="9" style="622" customWidth="1"/>
    <col min="10500" max="10500" width="9.875" style="622" customWidth="1"/>
    <col min="10501" max="10501" width="9.375" style="622" customWidth="1"/>
    <col min="10502" max="10502" width="9.5" style="622" customWidth="1"/>
    <col min="10503" max="10503" width="10.125" style="622" customWidth="1"/>
    <col min="10504" max="10505" width="10.5" style="622" customWidth="1"/>
    <col min="10506" max="10506" width="12.5" style="622" customWidth="1"/>
    <col min="10507" max="10514" width="0" style="622" hidden="1" customWidth="1"/>
    <col min="10515" max="10515" width="11.125" style="622" bestFit="1" customWidth="1"/>
    <col min="10516" max="10752" width="9.125" style="622"/>
    <col min="10753" max="10753" width="4.375" style="622" bestFit="1" customWidth="1"/>
    <col min="10754" max="10754" width="17.75" style="622" customWidth="1"/>
    <col min="10755" max="10755" width="9" style="622" customWidth="1"/>
    <col min="10756" max="10756" width="9.875" style="622" customWidth="1"/>
    <col min="10757" max="10757" width="9.375" style="622" customWidth="1"/>
    <col min="10758" max="10758" width="9.5" style="622" customWidth="1"/>
    <col min="10759" max="10759" width="10.125" style="622" customWidth="1"/>
    <col min="10760" max="10761" width="10.5" style="622" customWidth="1"/>
    <col min="10762" max="10762" width="12.5" style="622" customWidth="1"/>
    <col min="10763" max="10770" width="0" style="622" hidden="1" customWidth="1"/>
    <col min="10771" max="10771" width="11.125" style="622" bestFit="1" customWidth="1"/>
    <col min="10772" max="11008" width="9.125" style="622"/>
    <col min="11009" max="11009" width="4.375" style="622" bestFit="1" customWidth="1"/>
    <col min="11010" max="11010" width="17.75" style="622" customWidth="1"/>
    <col min="11011" max="11011" width="9" style="622" customWidth="1"/>
    <col min="11012" max="11012" width="9.875" style="622" customWidth="1"/>
    <col min="11013" max="11013" width="9.375" style="622" customWidth="1"/>
    <col min="11014" max="11014" width="9.5" style="622" customWidth="1"/>
    <col min="11015" max="11015" width="10.125" style="622" customWidth="1"/>
    <col min="11016" max="11017" width="10.5" style="622" customWidth="1"/>
    <col min="11018" max="11018" width="12.5" style="622" customWidth="1"/>
    <col min="11019" max="11026" width="0" style="622" hidden="1" customWidth="1"/>
    <col min="11027" max="11027" width="11.125" style="622" bestFit="1" customWidth="1"/>
    <col min="11028" max="11264" width="9.125" style="622"/>
    <col min="11265" max="11265" width="4.375" style="622" bestFit="1" customWidth="1"/>
    <col min="11266" max="11266" width="17.75" style="622" customWidth="1"/>
    <col min="11267" max="11267" width="9" style="622" customWidth="1"/>
    <col min="11268" max="11268" width="9.875" style="622" customWidth="1"/>
    <col min="11269" max="11269" width="9.375" style="622" customWidth="1"/>
    <col min="11270" max="11270" width="9.5" style="622" customWidth="1"/>
    <col min="11271" max="11271" width="10.125" style="622" customWidth="1"/>
    <col min="11272" max="11273" width="10.5" style="622" customWidth="1"/>
    <col min="11274" max="11274" width="12.5" style="622" customWidth="1"/>
    <col min="11275" max="11282" width="0" style="622" hidden="1" customWidth="1"/>
    <col min="11283" max="11283" width="11.125" style="622" bestFit="1" customWidth="1"/>
    <col min="11284" max="11520" width="9.125" style="622"/>
    <col min="11521" max="11521" width="4.375" style="622" bestFit="1" customWidth="1"/>
    <col min="11522" max="11522" width="17.75" style="622" customWidth="1"/>
    <col min="11523" max="11523" width="9" style="622" customWidth="1"/>
    <col min="11524" max="11524" width="9.875" style="622" customWidth="1"/>
    <col min="11525" max="11525" width="9.375" style="622" customWidth="1"/>
    <col min="11526" max="11526" width="9.5" style="622" customWidth="1"/>
    <col min="11527" max="11527" width="10.125" style="622" customWidth="1"/>
    <col min="11528" max="11529" width="10.5" style="622" customWidth="1"/>
    <col min="11530" max="11530" width="12.5" style="622" customWidth="1"/>
    <col min="11531" max="11538" width="0" style="622" hidden="1" customWidth="1"/>
    <col min="11539" max="11539" width="11.125" style="622" bestFit="1" customWidth="1"/>
    <col min="11540" max="11776" width="9.125" style="622"/>
    <col min="11777" max="11777" width="4.375" style="622" bestFit="1" customWidth="1"/>
    <col min="11778" max="11778" width="17.75" style="622" customWidth="1"/>
    <col min="11779" max="11779" width="9" style="622" customWidth="1"/>
    <col min="11780" max="11780" width="9.875" style="622" customWidth="1"/>
    <col min="11781" max="11781" width="9.375" style="622" customWidth="1"/>
    <col min="11782" max="11782" width="9.5" style="622" customWidth="1"/>
    <col min="11783" max="11783" width="10.125" style="622" customWidth="1"/>
    <col min="11784" max="11785" width="10.5" style="622" customWidth="1"/>
    <col min="11786" max="11786" width="12.5" style="622" customWidth="1"/>
    <col min="11787" max="11794" width="0" style="622" hidden="1" customWidth="1"/>
    <col min="11795" max="11795" width="11.125" style="622" bestFit="1" customWidth="1"/>
    <col min="11796" max="12032" width="9.125" style="622"/>
    <col min="12033" max="12033" width="4.375" style="622" bestFit="1" customWidth="1"/>
    <col min="12034" max="12034" width="17.75" style="622" customWidth="1"/>
    <col min="12035" max="12035" width="9" style="622" customWidth="1"/>
    <col min="12036" max="12036" width="9.875" style="622" customWidth="1"/>
    <col min="12037" max="12037" width="9.375" style="622" customWidth="1"/>
    <col min="12038" max="12038" width="9.5" style="622" customWidth="1"/>
    <col min="12039" max="12039" width="10.125" style="622" customWidth="1"/>
    <col min="12040" max="12041" width="10.5" style="622" customWidth="1"/>
    <col min="12042" max="12042" width="12.5" style="622" customWidth="1"/>
    <col min="12043" max="12050" width="0" style="622" hidden="1" customWidth="1"/>
    <col min="12051" max="12051" width="11.125" style="622" bestFit="1" customWidth="1"/>
    <col min="12052" max="12288" width="9.125" style="622"/>
    <col min="12289" max="12289" width="4.375" style="622" bestFit="1" customWidth="1"/>
    <col min="12290" max="12290" width="17.75" style="622" customWidth="1"/>
    <col min="12291" max="12291" width="9" style="622" customWidth="1"/>
    <col min="12292" max="12292" width="9.875" style="622" customWidth="1"/>
    <col min="12293" max="12293" width="9.375" style="622" customWidth="1"/>
    <col min="12294" max="12294" width="9.5" style="622" customWidth="1"/>
    <col min="12295" max="12295" width="10.125" style="622" customWidth="1"/>
    <col min="12296" max="12297" width="10.5" style="622" customWidth="1"/>
    <col min="12298" max="12298" width="12.5" style="622" customWidth="1"/>
    <col min="12299" max="12306" width="0" style="622" hidden="1" customWidth="1"/>
    <col min="12307" max="12307" width="11.125" style="622" bestFit="1" customWidth="1"/>
    <col min="12308" max="12544" width="9.125" style="622"/>
    <col min="12545" max="12545" width="4.375" style="622" bestFit="1" customWidth="1"/>
    <col min="12546" max="12546" width="17.75" style="622" customWidth="1"/>
    <col min="12547" max="12547" width="9" style="622" customWidth="1"/>
    <col min="12548" max="12548" width="9.875" style="622" customWidth="1"/>
    <col min="12549" max="12549" width="9.375" style="622" customWidth="1"/>
    <col min="12550" max="12550" width="9.5" style="622" customWidth="1"/>
    <col min="12551" max="12551" width="10.125" style="622" customWidth="1"/>
    <col min="12552" max="12553" width="10.5" style="622" customWidth="1"/>
    <col min="12554" max="12554" width="12.5" style="622" customWidth="1"/>
    <col min="12555" max="12562" width="0" style="622" hidden="1" customWidth="1"/>
    <col min="12563" max="12563" width="11.125" style="622" bestFit="1" customWidth="1"/>
    <col min="12564" max="12800" width="9.125" style="622"/>
    <col min="12801" max="12801" width="4.375" style="622" bestFit="1" customWidth="1"/>
    <col min="12802" max="12802" width="17.75" style="622" customWidth="1"/>
    <col min="12803" max="12803" width="9" style="622" customWidth="1"/>
    <col min="12804" max="12804" width="9.875" style="622" customWidth="1"/>
    <col min="12805" max="12805" width="9.375" style="622" customWidth="1"/>
    <col min="12806" max="12806" width="9.5" style="622" customWidth="1"/>
    <col min="12807" max="12807" width="10.125" style="622" customWidth="1"/>
    <col min="12808" max="12809" width="10.5" style="622" customWidth="1"/>
    <col min="12810" max="12810" width="12.5" style="622" customWidth="1"/>
    <col min="12811" max="12818" width="0" style="622" hidden="1" customWidth="1"/>
    <col min="12819" max="12819" width="11.125" style="622" bestFit="1" customWidth="1"/>
    <col min="12820" max="13056" width="9.125" style="622"/>
    <col min="13057" max="13057" width="4.375" style="622" bestFit="1" customWidth="1"/>
    <col min="13058" max="13058" width="17.75" style="622" customWidth="1"/>
    <col min="13059" max="13059" width="9" style="622" customWidth="1"/>
    <col min="13060" max="13060" width="9.875" style="622" customWidth="1"/>
    <col min="13061" max="13061" width="9.375" style="622" customWidth="1"/>
    <col min="13062" max="13062" width="9.5" style="622" customWidth="1"/>
    <col min="13063" max="13063" width="10.125" style="622" customWidth="1"/>
    <col min="13064" max="13065" width="10.5" style="622" customWidth="1"/>
    <col min="13066" max="13066" width="12.5" style="622" customWidth="1"/>
    <col min="13067" max="13074" width="0" style="622" hidden="1" customWidth="1"/>
    <col min="13075" max="13075" width="11.125" style="622" bestFit="1" customWidth="1"/>
    <col min="13076" max="13312" width="9.125" style="622"/>
    <col min="13313" max="13313" width="4.375" style="622" bestFit="1" customWidth="1"/>
    <col min="13314" max="13314" width="17.75" style="622" customWidth="1"/>
    <col min="13315" max="13315" width="9" style="622" customWidth="1"/>
    <col min="13316" max="13316" width="9.875" style="622" customWidth="1"/>
    <col min="13317" max="13317" width="9.375" style="622" customWidth="1"/>
    <col min="13318" max="13318" width="9.5" style="622" customWidth="1"/>
    <col min="13319" max="13319" width="10.125" style="622" customWidth="1"/>
    <col min="13320" max="13321" width="10.5" style="622" customWidth="1"/>
    <col min="13322" max="13322" width="12.5" style="622" customWidth="1"/>
    <col min="13323" max="13330" width="0" style="622" hidden="1" customWidth="1"/>
    <col min="13331" max="13331" width="11.125" style="622" bestFit="1" customWidth="1"/>
    <col min="13332" max="13568" width="9.125" style="622"/>
    <col min="13569" max="13569" width="4.375" style="622" bestFit="1" customWidth="1"/>
    <col min="13570" max="13570" width="17.75" style="622" customWidth="1"/>
    <col min="13571" max="13571" width="9" style="622" customWidth="1"/>
    <col min="13572" max="13572" width="9.875" style="622" customWidth="1"/>
    <col min="13573" max="13573" width="9.375" style="622" customWidth="1"/>
    <col min="13574" max="13574" width="9.5" style="622" customWidth="1"/>
    <col min="13575" max="13575" width="10.125" style="622" customWidth="1"/>
    <col min="13576" max="13577" width="10.5" style="622" customWidth="1"/>
    <col min="13578" max="13578" width="12.5" style="622" customWidth="1"/>
    <col min="13579" max="13586" width="0" style="622" hidden="1" customWidth="1"/>
    <col min="13587" max="13587" width="11.125" style="622" bestFit="1" customWidth="1"/>
    <col min="13588" max="13824" width="9.125" style="622"/>
    <col min="13825" max="13825" width="4.375" style="622" bestFit="1" customWidth="1"/>
    <col min="13826" max="13826" width="17.75" style="622" customWidth="1"/>
    <col min="13827" max="13827" width="9" style="622" customWidth="1"/>
    <col min="13828" max="13828" width="9.875" style="622" customWidth="1"/>
    <col min="13829" max="13829" width="9.375" style="622" customWidth="1"/>
    <col min="13830" max="13830" width="9.5" style="622" customWidth="1"/>
    <col min="13831" max="13831" width="10.125" style="622" customWidth="1"/>
    <col min="13832" max="13833" width="10.5" style="622" customWidth="1"/>
    <col min="13834" max="13834" width="12.5" style="622" customWidth="1"/>
    <col min="13835" max="13842" width="0" style="622" hidden="1" customWidth="1"/>
    <col min="13843" max="13843" width="11.125" style="622" bestFit="1" customWidth="1"/>
    <col min="13844" max="14080" width="9.125" style="622"/>
    <col min="14081" max="14081" width="4.375" style="622" bestFit="1" customWidth="1"/>
    <col min="14082" max="14082" width="17.75" style="622" customWidth="1"/>
    <col min="14083" max="14083" width="9" style="622" customWidth="1"/>
    <col min="14084" max="14084" width="9.875" style="622" customWidth="1"/>
    <col min="14085" max="14085" width="9.375" style="622" customWidth="1"/>
    <col min="14086" max="14086" width="9.5" style="622" customWidth="1"/>
    <col min="14087" max="14087" width="10.125" style="622" customWidth="1"/>
    <col min="14088" max="14089" width="10.5" style="622" customWidth="1"/>
    <col min="14090" max="14090" width="12.5" style="622" customWidth="1"/>
    <col min="14091" max="14098" width="0" style="622" hidden="1" customWidth="1"/>
    <col min="14099" max="14099" width="11.125" style="622" bestFit="1" customWidth="1"/>
    <col min="14100" max="14336" width="9.125" style="622"/>
    <col min="14337" max="14337" width="4.375" style="622" bestFit="1" customWidth="1"/>
    <col min="14338" max="14338" width="17.75" style="622" customWidth="1"/>
    <col min="14339" max="14339" width="9" style="622" customWidth="1"/>
    <col min="14340" max="14340" width="9.875" style="622" customWidth="1"/>
    <col min="14341" max="14341" width="9.375" style="622" customWidth="1"/>
    <col min="14342" max="14342" width="9.5" style="622" customWidth="1"/>
    <col min="14343" max="14343" width="10.125" style="622" customWidth="1"/>
    <col min="14344" max="14345" width="10.5" style="622" customWidth="1"/>
    <col min="14346" max="14346" width="12.5" style="622" customWidth="1"/>
    <col min="14347" max="14354" width="0" style="622" hidden="1" customWidth="1"/>
    <col min="14355" max="14355" width="11.125" style="622" bestFit="1" customWidth="1"/>
    <col min="14356" max="14592" width="9.125" style="622"/>
    <col min="14593" max="14593" width="4.375" style="622" bestFit="1" customWidth="1"/>
    <col min="14594" max="14594" width="17.75" style="622" customWidth="1"/>
    <col min="14595" max="14595" width="9" style="622" customWidth="1"/>
    <col min="14596" max="14596" width="9.875" style="622" customWidth="1"/>
    <col min="14597" max="14597" width="9.375" style="622" customWidth="1"/>
    <col min="14598" max="14598" width="9.5" style="622" customWidth="1"/>
    <col min="14599" max="14599" width="10.125" style="622" customWidth="1"/>
    <col min="14600" max="14601" width="10.5" style="622" customWidth="1"/>
    <col min="14602" max="14602" width="12.5" style="622" customWidth="1"/>
    <col min="14603" max="14610" width="0" style="622" hidden="1" customWidth="1"/>
    <col min="14611" max="14611" width="11.125" style="622" bestFit="1" customWidth="1"/>
    <col min="14612" max="14848" width="9.125" style="622"/>
    <col min="14849" max="14849" width="4.375" style="622" bestFit="1" customWidth="1"/>
    <col min="14850" max="14850" width="17.75" style="622" customWidth="1"/>
    <col min="14851" max="14851" width="9" style="622" customWidth="1"/>
    <col min="14852" max="14852" width="9.875" style="622" customWidth="1"/>
    <col min="14853" max="14853" width="9.375" style="622" customWidth="1"/>
    <col min="14854" max="14854" width="9.5" style="622" customWidth="1"/>
    <col min="14855" max="14855" width="10.125" style="622" customWidth="1"/>
    <col min="14856" max="14857" width="10.5" style="622" customWidth="1"/>
    <col min="14858" max="14858" width="12.5" style="622" customWidth="1"/>
    <col min="14859" max="14866" width="0" style="622" hidden="1" customWidth="1"/>
    <col min="14867" max="14867" width="11.125" style="622" bestFit="1" customWidth="1"/>
    <col min="14868" max="15104" width="9.125" style="622"/>
    <col min="15105" max="15105" width="4.375" style="622" bestFit="1" customWidth="1"/>
    <col min="15106" max="15106" width="17.75" style="622" customWidth="1"/>
    <col min="15107" max="15107" width="9" style="622" customWidth="1"/>
    <col min="15108" max="15108" width="9.875" style="622" customWidth="1"/>
    <col min="15109" max="15109" width="9.375" style="622" customWidth="1"/>
    <col min="15110" max="15110" width="9.5" style="622" customWidth="1"/>
    <col min="15111" max="15111" width="10.125" style="622" customWidth="1"/>
    <col min="15112" max="15113" width="10.5" style="622" customWidth="1"/>
    <col min="15114" max="15114" width="12.5" style="622" customWidth="1"/>
    <col min="15115" max="15122" width="0" style="622" hidden="1" customWidth="1"/>
    <col min="15123" max="15123" width="11.125" style="622" bestFit="1" customWidth="1"/>
    <col min="15124" max="15360" width="9.125" style="622"/>
    <col min="15361" max="15361" width="4.375" style="622" bestFit="1" customWidth="1"/>
    <col min="15362" max="15362" width="17.75" style="622" customWidth="1"/>
    <col min="15363" max="15363" width="9" style="622" customWidth="1"/>
    <col min="15364" max="15364" width="9.875" style="622" customWidth="1"/>
    <col min="15365" max="15365" width="9.375" style="622" customWidth="1"/>
    <col min="15366" max="15366" width="9.5" style="622" customWidth="1"/>
    <col min="15367" max="15367" width="10.125" style="622" customWidth="1"/>
    <col min="15368" max="15369" width="10.5" style="622" customWidth="1"/>
    <col min="15370" max="15370" width="12.5" style="622" customWidth="1"/>
    <col min="15371" max="15378" width="0" style="622" hidden="1" customWidth="1"/>
    <col min="15379" max="15379" width="11.125" style="622" bestFit="1" customWidth="1"/>
    <col min="15380" max="15616" width="9.125" style="622"/>
    <col min="15617" max="15617" width="4.375" style="622" bestFit="1" customWidth="1"/>
    <col min="15618" max="15618" width="17.75" style="622" customWidth="1"/>
    <col min="15619" max="15619" width="9" style="622" customWidth="1"/>
    <col min="15620" max="15620" width="9.875" style="622" customWidth="1"/>
    <col min="15621" max="15621" width="9.375" style="622" customWidth="1"/>
    <col min="15622" max="15622" width="9.5" style="622" customWidth="1"/>
    <col min="15623" max="15623" width="10.125" style="622" customWidth="1"/>
    <col min="15624" max="15625" width="10.5" style="622" customWidth="1"/>
    <col min="15626" max="15626" width="12.5" style="622" customWidth="1"/>
    <col min="15627" max="15634" width="0" style="622" hidden="1" customWidth="1"/>
    <col min="15635" max="15635" width="11.125" style="622" bestFit="1" customWidth="1"/>
    <col min="15636" max="15872" width="9.125" style="622"/>
    <col min="15873" max="15873" width="4.375" style="622" bestFit="1" customWidth="1"/>
    <col min="15874" max="15874" width="17.75" style="622" customWidth="1"/>
    <col min="15875" max="15875" width="9" style="622" customWidth="1"/>
    <col min="15876" max="15876" width="9.875" style="622" customWidth="1"/>
    <col min="15877" max="15877" width="9.375" style="622" customWidth="1"/>
    <col min="15878" max="15878" width="9.5" style="622" customWidth="1"/>
    <col min="15879" max="15879" width="10.125" style="622" customWidth="1"/>
    <col min="15880" max="15881" width="10.5" style="622" customWidth="1"/>
    <col min="15882" max="15882" width="12.5" style="622" customWidth="1"/>
    <col min="15883" max="15890" width="0" style="622" hidden="1" customWidth="1"/>
    <col min="15891" max="15891" width="11.125" style="622" bestFit="1" customWidth="1"/>
    <col min="15892" max="16128" width="9.125" style="622"/>
    <col min="16129" max="16129" width="4.375" style="622" bestFit="1" customWidth="1"/>
    <col min="16130" max="16130" width="17.75" style="622" customWidth="1"/>
    <col min="16131" max="16131" width="9" style="622" customWidth="1"/>
    <col min="16132" max="16132" width="9.875" style="622" customWidth="1"/>
    <col min="16133" max="16133" width="9.375" style="622" customWidth="1"/>
    <col min="16134" max="16134" width="9.5" style="622" customWidth="1"/>
    <col min="16135" max="16135" width="10.125" style="622" customWidth="1"/>
    <col min="16136" max="16137" width="10.5" style="622" customWidth="1"/>
    <col min="16138" max="16138" width="12.5" style="622" customWidth="1"/>
    <col min="16139" max="16146" width="0" style="622" hidden="1" customWidth="1"/>
    <col min="16147" max="16147" width="11.125" style="622" bestFit="1" customWidth="1"/>
    <col min="16148" max="16384" width="9.125" style="622"/>
  </cols>
  <sheetData>
    <row r="1" spans="1:18" ht="39" customHeight="1">
      <c r="A1" s="1091" t="s">
        <v>1753</v>
      </c>
      <c r="B1" s="1091"/>
      <c r="C1" s="1091"/>
      <c r="D1" s="1091"/>
      <c r="E1" s="1091"/>
      <c r="F1" s="1091"/>
      <c r="G1" s="1091"/>
      <c r="H1" s="1091"/>
      <c r="I1" s="1091"/>
      <c r="J1" s="1091"/>
    </row>
    <row r="2" spans="1:18">
      <c r="A2" s="1104" t="str">
        <f>'6. Tích tụ '!A2:AJ2</f>
        <v>(Kèm theo Quyết định số       4848     /QĐ-UBND ngày     19     /    12     /2023 của UBND tỉnh)</v>
      </c>
      <c r="B2" s="1104"/>
      <c r="C2" s="1104"/>
      <c r="D2" s="1104"/>
      <c r="E2" s="1104"/>
      <c r="F2" s="1104"/>
      <c r="G2" s="1104"/>
      <c r="H2" s="1104"/>
      <c r="I2" s="1104"/>
      <c r="J2" s="1104"/>
    </row>
    <row r="3" spans="1:18">
      <c r="A3" s="1092" t="s">
        <v>0</v>
      </c>
      <c r="B3" s="1092"/>
      <c r="C3" s="1092"/>
      <c r="D3" s="1092"/>
      <c r="E3" s="1092"/>
      <c r="F3" s="1092"/>
      <c r="G3" s="1092"/>
      <c r="H3" s="1092"/>
      <c r="I3" s="1092"/>
      <c r="J3" s="1092"/>
      <c r="K3" s="1092"/>
    </row>
    <row r="4" spans="1:18" ht="49.5" customHeight="1">
      <c r="A4" s="1093" t="s">
        <v>645</v>
      </c>
      <c r="B4" s="1094" t="s">
        <v>755</v>
      </c>
      <c r="C4" s="1097" t="s">
        <v>747</v>
      </c>
      <c r="D4" s="1098"/>
      <c r="E4" s="1099" t="s">
        <v>748</v>
      </c>
      <c r="F4" s="1093"/>
      <c r="G4" s="1093"/>
      <c r="H4" s="1100" t="s">
        <v>1732</v>
      </c>
      <c r="I4" s="1102" t="s">
        <v>749</v>
      </c>
      <c r="J4" s="1102" t="s">
        <v>659</v>
      </c>
      <c r="K4" s="1096"/>
    </row>
    <row r="5" spans="1:18" ht="84" customHeight="1">
      <c r="A5" s="1093"/>
      <c r="B5" s="1095"/>
      <c r="C5" s="625" t="s">
        <v>750</v>
      </c>
      <c r="D5" s="625" t="s">
        <v>751</v>
      </c>
      <c r="E5" s="626" t="s">
        <v>750</v>
      </c>
      <c r="F5" s="626" t="s">
        <v>751</v>
      </c>
      <c r="G5" s="626" t="s">
        <v>752</v>
      </c>
      <c r="H5" s="1101"/>
      <c r="I5" s="1103"/>
      <c r="J5" s="1103"/>
      <c r="K5" s="1096"/>
    </row>
    <row r="6" spans="1:18" s="937" customFormat="1" ht="15.75" customHeight="1">
      <c r="A6" s="932" t="s">
        <v>35</v>
      </c>
      <c r="B6" s="933" t="s">
        <v>41</v>
      </c>
      <c r="C6" s="934">
        <v>1</v>
      </c>
      <c r="D6" s="934">
        <v>2</v>
      </c>
      <c r="E6" s="935">
        <v>3</v>
      </c>
      <c r="F6" s="935">
        <v>4</v>
      </c>
      <c r="G6" s="935" t="s">
        <v>753</v>
      </c>
      <c r="H6" s="936">
        <v>6</v>
      </c>
      <c r="I6" s="936">
        <v>7</v>
      </c>
      <c r="J6" s="936" t="s">
        <v>754</v>
      </c>
      <c r="K6" s="932"/>
    </row>
    <row r="7" spans="1:18" s="623" customFormat="1" ht="21.75" customHeight="1">
      <c r="A7" s="650"/>
      <c r="B7" s="651" t="s">
        <v>1741</v>
      </c>
      <c r="C7" s="825">
        <f>SUM(C8:C20)</f>
        <v>20.6</v>
      </c>
      <c r="D7" s="825">
        <f t="shared" ref="D7:H7" si="0">SUM(D8:D20)</f>
        <v>28.759999999999998</v>
      </c>
      <c r="E7" s="825">
        <f t="shared" si="0"/>
        <v>128.60000000000002</v>
      </c>
      <c r="F7" s="825">
        <f t="shared" si="0"/>
        <v>127.26299999999998</v>
      </c>
      <c r="G7" s="825">
        <f t="shared" si="0"/>
        <v>255.86299999999997</v>
      </c>
      <c r="H7" s="652">
        <f t="shared" si="0"/>
        <v>15800</v>
      </c>
      <c r="I7" s="652">
        <f>SUM(I8:I20)</f>
        <v>50301</v>
      </c>
      <c r="J7" s="652">
        <f>SUM(J8:J20)</f>
        <v>66101</v>
      </c>
      <c r="K7" s="627"/>
      <c r="Q7" s="628" t="e">
        <f>+#REF!+Q20</f>
        <v>#REF!</v>
      </c>
    </row>
    <row r="8" spans="1:18" s="624" customFormat="1" ht="21.75" customHeight="1">
      <c r="A8" s="640">
        <v>1</v>
      </c>
      <c r="B8" s="641" t="s">
        <v>648</v>
      </c>
      <c r="C8" s="824">
        <v>3</v>
      </c>
      <c r="D8" s="824"/>
      <c r="E8" s="824">
        <f>4*C8</f>
        <v>12</v>
      </c>
      <c r="F8" s="824"/>
      <c r="G8" s="824">
        <f t="shared" ref="G8:G19" si="1">+E8+F8</f>
        <v>12</v>
      </c>
      <c r="H8" s="640"/>
      <c r="I8" s="645">
        <v>2360</v>
      </c>
      <c r="J8" s="645">
        <v>2360</v>
      </c>
      <c r="K8" s="631">
        <v>8000</v>
      </c>
      <c r="L8" s="624">
        <f>+C8*400</f>
        <v>1200</v>
      </c>
      <c r="N8" s="624">
        <f>+L8*2.5</f>
        <v>3000</v>
      </c>
      <c r="Q8" s="632">
        <f>+J8</f>
        <v>2360</v>
      </c>
      <c r="R8" s="629">
        <f>J8-L8</f>
        <v>1160</v>
      </c>
    </row>
    <row r="9" spans="1:18" s="624" customFormat="1" ht="21.75" customHeight="1">
      <c r="A9" s="640">
        <v>2</v>
      </c>
      <c r="B9" s="641" t="s">
        <v>651</v>
      </c>
      <c r="C9" s="824">
        <v>2.2000000000000002</v>
      </c>
      <c r="D9" s="824"/>
      <c r="E9" s="824">
        <f>+C9*6.625</f>
        <v>14.575000000000001</v>
      </c>
      <c r="F9" s="824"/>
      <c r="G9" s="824">
        <f t="shared" si="1"/>
        <v>14.575000000000001</v>
      </c>
      <c r="H9" s="640"/>
      <c r="I9" s="645">
        <v>2865</v>
      </c>
      <c r="J9" s="645">
        <v>2865</v>
      </c>
      <c r="K9" s="633">
        <v>11700</v>
      </c>
      <c r="L9" s="632">
        <f>+C9*662.5+D9*442.5</f>
        <v>1457.5000000000002</v>
      </c>
      <c r="N9" s="624">
        <f>+L9*2.5</f>
        <v>3643.7500000000005</v>
      </c>
      <c r="Q9" s="632">
        <f>+J9</f>
        <v>2865</v>
      </c>
      <c r="R9" s="629">
        <f t="shared" ref="R9:R15" si="2">J9-L9</f>
        <v>1407.4999999999998</v>
      </c>
    </row>
    <row r="10" spans="1:18" s="624" customFormat="1" ht="21.75" customHeight="1">
      <c r="A10" s="640">
        <v>3</v>
      </c>
      <c r="B10" s="641" t="s">
        <v>25</v>
      </c>
      <c r="C10" s="824">
        <v>2.6</v>
      </c>
      <c r="D10" s="824">
        <v>5</v>
      </c>
      <c r="E10" s="824">
        <f t="shared" ref="E10:E19" si="3">+C10*6.625</f>
        <v>17.225000000000001</v>
      </c>
      <c r="F10" s="824">
        <f t="shared" ref="F10:F19" si="4">+D10*4.425</f>
        <v>22.125</v>
      </c>
      <c r="G10" s="824">
        <f t="shared" si="1"/>
        <v>39.35</v>
      </c>
      <c r="H10" s="640"/>
      <c r="I10" s="645">
        <v>7736</v>
      </c>
      <c r="J10" s="645">
        <v>7736</v>
      </c>
      <c r="K10" s="633">
        <v>11700</v>
      </c>
      <c r="L10" s="632">
        <f t="shared" ref="L10:L18" si="5">+C10*662.5+D10*442.5</f>
        <v>3935</v>
      </c>
      <c r="N10" s="624">
        <f t="shared" ref="N10:N16" si="6">+L10*2.5</f>
        <v>9837.5</v>
      </c>
      <c r="Q10" s="632">
        <f t="shared" ref="Q10:Q19" si="7">+J10</f>
        <v>7736</v>
      </c>
      <c r="R10" s="629">
        <f t="shared" si="2"/>
        <v>3801</v>
      </c>
    </row>
    <row r="11" spans="1:18" s="624" customFormat="1" ht="21.75" customHeight="1">
      <c r="A11" s="640">
        <v>4</v>
      </c>
      <c r="B11" s="641" t="s">
        <v>647</v>
      </c>
      <c r="C11" s="824"/>
      <c r="D11" s="824">
        <v>4</v>
      </c>
      <c r="E11" s="824"/>
      <c r="F11" s="824">
        <f t="shared" si="4"/>
        <v>17.7</v>
      </c>
      <c r="G11" s="824">
        <f t="shared" si="1"/>
        <v>17.7</v>
      </c>
      <c r="H11" s="640"/>
      <c r="I11" s="645">
        <v>3480</v>
      </c>
      <c r="J11" s="645">
        <v>3480</v>
      </c>
      <c r="K11" s="633">
        <v>18700</v>
      </c>
      <c r="L11" s="632">
        <f t="shared" si="5"/>
        <v>1770</v>
      </c>
      <c r="N11" s="624">
        <f t="shared" si="6"/>
        <v>4425</v>
      </c>
      <c r="Q11" s="632">
        <f t="shared" si="7"/>
        <v>3480</v>
      </c>
      <c r="R11" s="629">
        <f t="shared" si="2"/>
        <v>1710</v>
      </c>
    </row>
    <row r="12" spans="1:18" s="624" customFormat="1" ht="21.75" customHeight="1">
      <c r="A12" s="640">
        <v>5</v>
      </c>
      <c r="B12" s="641" t="s">
        <v>649</v>
      </c>
      <c r="C12" s="824">
        <v>5</v>
      </c>
      <c r="D12" s="824">
        <v>1</v>
      </c>
      <c r="E12" s="824">
        <f t="shared" si="3"/>
        <v>33.125</v>
      </c>
      <c r="F12" s="824">
        <f t="shared" si="4"/>
        <v>4.4249999999999998</v>
      </c>
      <c r="G12" s="824">
        <f t="shared" si="1"/>
        <v>37.549999999999997</v>
      </c>
      <c r="H12" s="640"/>
      <c r="I12" s="645">
        <v>7382</v>
      </c>
      <c r="J12" s="645">
        <v>7382</v>
      </c>
      <c r="K12" s="630">
        <v>12580</v>
      </c>
      <c r="L12" s="632">
        <f t="shared" si="5"/>
        <v>3755</v>
      </c>
      <c r="N12" s="624">
        <f t="shared" si="6"/>
        <v>9387.5</v>
      </c>
      <c r="Q12" s="632">
        <f t="shared" si="7"/>
        <v>7382</v>
      </c>
      <c r="R12" s="629">
        <f t="shared" si="2"/>
        <v>3627</v>
      </c>
    </row>
    <row r="13" spans="1:18" s="624" customFormat="1" ht="21.75" customHeight="1">
      <c r="A13" s="640">
        <v>6</v>
      </c>
      <c r="B13" s="641" t="s">
        <v>650</v>
      </c>
      <c r="C13" s="824"/>
      <c r="D13" s="824">
        <v>1</v>
      </c>
      <c r="E13" s="824"/>
      <c r="F13" s="824">
        <f t="shared" si="4"/>
        <v>4.4249999999999998</v>
      </c>
      <c r="G13" s="824">
        <f t="shared" si="1"/>
        <v>4.4249999999999998</v>
      </c>
      <c r="H13" s="640"/>
      <c r="I13" s="645">
        <v>870</v>
      </c>
      <c r="J13" s="645">
        <v>870</v>
      </c>
      <c r="K13" s="633">
        <f>7600+6700+967</f>
        <v>15267</v>
      </c>
      <c r="L13" s="632">
        <f t="shared" si="5"/>
        <v>442.5</v>
      </c>
      <c r="N13" s="634">
        <f t="shared" si="6"/>
        <v>1106.25</v>
      </c>
      <c r="Q13" s="632">
        <f t="shared" si="7"/>
        <v>870</v>
      </c>
      <c r="R13" s="629">
        <f t="shared" si="2"/>
        <v>427.5</v>
      </c>
    </row>
    <row r="14" spans="1:18" s="624" customFormat="1" ht="21.75" customHeight="1">
      <c r="A14" s="640">
        <v>7</v>
      </c>
      <c r="B14" s="641" t="s">
        <v>655</v>
      </c>
      <c r="C14" s="824">
        <v>4</v>
      </c>
      <c r="D14" s="824">
        <v>2</v>
      </c>
      <c r="E14" s="824">
        <f t="shared" si="3"/>
        <v>26.5</v>
      </c>
      <c r="F14" s="824">
        <f t="shared" si="4"/>
        <v>8.85</v>
      </c>
      <c r="G14" s="824">
        <f t="shared" si="1"/>
        <v>35.35</v>
      </c>
      <c r="H14" s="640"/>
      <c r="I14" s="645">
        <v>6949</v>
      </c>
      <c r="J14" s="645">
        <v>6949</v>
      </c>
      <c r="K14" s="633">
        <f>1988+7500+19120+5000+660+2160+2500+320</f>
        <v>39248</v>
      </c>
      <c r="L14" s="632">
        <f t="shared" si="5"/>
        <v>3535</v>
      </c>
      <c r="N14" s="624">
        <f t="shared" si="6"/>
        <v>8837.5</v>
      </c>
      <c r="Q14" s="632">
        <f t="shared" si="7"/>
        <v>6949</v>
      </c>
      <c r="R14" s="629">
        <f t="shared" si="2"/>
        <v>3414</v>
      </c>
    </row>
    <row r="15" spans="1:18" s="624" customFormat="1" ht="21.75" customHeight="1">
      <c r="A15" s="640">
        <v>8</v>
      </c>
      <c r="B15" s="641" t="s">
        <v>40</v>
      </c>
      <c r="C15" s="824"/>
      <c r="D15" s="824">
        <v>4</v>
      </c>
      <c r="E15" s="824"/>
      <c r="F15" s="824">
        <f t="shared" si="4"/>
        <v>17.7</v>
      </c>
      <c r="G15" s="824">
        <f t="shared" si="1"/>
        <v>17.7</v>
      </c>
      <c r="H15" s="640"/>
      <c r="I15" s="645">
        <v>3480</v>
      </c>
      <c r="J15" s="645">
        <v>3480</v>
      </c>
      <c r="K15" s="633">
        <f>260+2669+6300+10618</f>
        <v>19847</v>
      </c>
      <c r="L15" s="632">
        <f t="shared" si="5"/>
        <v>1770</v>
      </c>
      <c r="N15" s="624">
        <f t="shared" si="6"/>
        <v>4425</v>
      </c>
      <c r="Q15" s="632">
        <f t="shared" si="7"/>
        <v>3480</v>
      </c>
      <c r="R15" s="629">
        <f t="shared" si="2"/>
        <v>1710</v>
      </c>
    </row>
    <row r="16" spans="1:18" s="624" customFormat="1" ht="21.75" customHeight="1">
      <c r="A16" s="640">
        <v>9</v>
      </c>
      <c r="B16" s="641" t="s">
        <v>654</v>
      </c>
      <c r="C16" s="824"/>
      <c r="D16" s="824">
        <v>4</v>
      </c>
      <c r="E16" s="824"/>
      <c r="F16" s="824">
        <f t="shared" si="4"/>
        <v>17.7</v>
      </c>
      <c r="G16" s="824">
        <f t="shared" si="1"/>
        <v>17.7</v>
      </c>
      <c r="H16" s="645">
        <v>6800</v>
      </c>
      <c r="I16" s="646">
        <f>10280-6800</f>
        <v>3480</v>
      </c>
      <c r="J16" s="646">
        <v>10280</v>
      </c>
      <c r="K16" s="630">
        <v>15000</v>
      </c>
      <c r="L16" s="632">
        <f t="shared" si="5"/>
        <v>1770</v>
      </c>
      <c r="N16" s="624">
        <f t="shared" si="6"/>
        <v>4425</v>
      </c>
      <c r="Q16" s="632">
        <f t="shared" si="7"/>
        <v>10280</v>
      </c>
      <c r="R16" s="629">
        <f>J16-H16-L16</f>
        <v>1710</v>
      </c>
    </row>
    <row r="17" spans="1:20" s="624" customFormat="1" ht="21.75" customHeight="1">
      <c r="A17" s="640">
        <v>10</v>
      </c>
      <c r="B17" s="641" t="s">
        <v>653</v>
      </c>
      <c r="C17" s="824">
        <v>3</v>
      </c>
      <c r="D17" s="824">
        <v>2</v>
      </c>
      <c r="E17" s="824">
        <f t="shared" si="3"/>
        <v>19.875</v>
      </c>
      <c r="F17" s="824">
        <f t="shared" si="4"/>
        <v>8.85</v>
      </c>
      <c r="G17" s="824">
        <f t="shared" si="1"/>
        <v>28.725000000000001</v>
      </c>
      <c r="H17" s="645"/>
      <c r="I17" s="645">
        <v>5647</v>
      </c>
      <c r="J17" s="645">
        <v>5647</v>
      </c>
      <c r="K17" s="630">
        <v>16007</v>
      </c>
      <c r="L17" s="632">
        <f t="shared" si="5"/>
        <v>2872.5</v>
      </c>
      <c r="N17" s="624">
        <f>+L17*2.5</f>
        <v>7181.25</v>
      </c>
      <c r="Q17" s="632">
        <f t="shared" si="7"/>
        <v>5647</v>
      </c>
      <c r="R17" s="629">
        <f>J17-L17</f>
        <v>2774.5</v>
      </c>
    </row>
    <row r="18" spans="1:20" s="624" customFormat="1" ht="21.75" customHeight="1">
      <c r="A18" s="640">
        <v>11</v>
      </c>
      <c r="B18" s="641" t="s">
        <v>646</v>
      </c>
      <c r="C18" s="824"/>
      <c r="D18" s="824">
        <v>2</v>
      </c>
      <c r="E18" s="824"/>
      <c r="F18" s="824">
        <f t="shared" si="4"/>
        <v>8.85</v>
      </c>
      <c r="G18" s="824">
        <f t="shared" si="1"/>
        <v>8.85</v>
      </c>
      <c r="H18" s="645">
        <v>6000</v>
      </c>
      <c r="I18" s="646">
        <f>7740-6000</f>
        <v>1740</v>
      </c>
      <c r="J18" s="646">
        <v>7740</v>
      </c>
      <c r="K18" s="630">
        <v>4770</v>
      </c>
      <c r="L18" s="632">
        <f t="shared" si="5"/>
        <v>885</v>
      </c>
      <c r="N18" s="624">
        <f>+L18*2.5</f>
        <v>2212.5</v>
      </c>
      <c r="Q18" s="632">
        <f t="shared" si="7"/>
        <v>7740</v>
      </c>
      <c r="R18" s="629">
        <f>J18-H18-L18</f>
        <v>855</v>
      </c>
      <c r="T18" s="629"/>
    </row>
    <row r="19" spans="1:20" s="624" customFormat="1" ht="21.75" customHeight="1">
      <c r="A19" s="640">
        <v>12</v>
      </c>
      <c r="B19" s="641" t="s">
        <v>652</v>
      </c>
      <c r="C19" s="824">
        <v>0.8</v>
      </c>
      <c r="D19" s="824">
        <v>3.76</v>
      </c>
      <c r="E19" s="824">
        <f t="shared" si="3"/>
        <v>5.3000000000000007</v>
      </c>
      <c r="F19" s="824">
        <f t="shared" si="4"/>
        <v>16.637999999999998</v>
      </c>
      <c r="G19" s="824">
        <f t="shared" si="1"/>
        <v>21.937999999999999</v>
      </c>
      <c r="H19" s="640"/>
      <c r="I19" s="645">
        <v>4312</v>
      </c>
      <c r="J19" s="645">
        <v>4312</v>
      </c>
      <c r="K19" s="635">
        <v>4620</v>
      </c>
      <c r="L19" s="632">
        <f>+C19*662.5+D19*442.5</f>
        <v>2193.8000000000002</v>
      </c>
      <c r="N19" s="624">
        <f>+L19*2.5</f>
        <v>5484.5</v>
      </c>
      <c r="Q19" s="632">
        <f t="shared" si="7"/>
        <v>4312</v>
      </c>
      <c r="R19" s="629">
        <f>J19-L19</f>
        <v>2118.1999999999998</v>
      </c>
      <c r="S19" s="629"/>
    </row>
    <row r="20" spans="1:20" ht="21.75" customHeight="1">
      <c r="A20" s="550">
        <v>13</v>
      </c>
      <c r="B20" s="644" t="s">
        <v>427</v>
      </c>
      <c r="C20" s="647"/>
      <c r="D20" s="647"/>
      <c r="E20" s="642"/>
      <c r="F20" s="642"/>
      <c r="G20" s="642"/>
      <c r="H20" s="648">
        <v>3000</v>
      </c>
      <c r="I20" s="649"/>
      <c r="J20" s="648">
        <v>3000</v>
      </c>
      <c r="K20" s="636"/>
      <c r="Q20" s="637">
        <v>3000</v>
      </c>
    </row>
    <row r="21" spans="1:20">
      <c r="L21" s="638">
        <f>SUM(L8:L19)</f>
        <v>25586.3</v>
      </c>
      <c r="R21" s="639">
        <f>SUM(R8:R19)</f>
        <v>24714.7</v>
      </c>
    </row>
    <row r="22" spans="1:20">
      <c r="A22" s="1088" t="s">
        <v>1733</v>
      </c>
      <c r="B22" s="1088"/>
      <c r="C22" s="1088"/>
      <c r="D22" s="1088"/>
      <c r="E22" s="1088"/>
      <c r="F22" s="1088"/>
      <c r="G22" s="1088"/>
      <c r="H22" s="1088"/>
      <c r="I22" s="1088"/>
      <c r="J22" s="1088"/>
    </row>
    <row r="23" spans="1:20" ht="60.75" customHeight="1">
      <c r="A23" s="1089" t="s">
        <v>1734</v>
      </c>
      <c r="B23" s="1090"/>
      <c r="C23" s="1090"/>
      <c r="D23" s="1090"/>
      <c r="E23" s="1090"/>
      <c r="F23" s="1090"/>
      <c r="G23" s="1090"/>
      <c r="H23" s="1090"/>
      <c r="I23" s="1090"/>
      <c r="J23" s="1090"/>
      <c r="R23" s="639">
        <f>L21+R21+3000+12800</f>
        <v>66101</v>
      </c>
    </row>
  </sheetData>
  <mergeCells count="13">
    <mergeCell ref="A22:J22"/>
    <mergeCell ref="A23:J23"/>
    <mergeCell ref="A1:J1"/>
    <mergeCell ref="A3:K3"/>
    <mergeCell ref="A4:A5"/>
    <mergeCell ref="B4:B5"/>
    <mergeCell ref="K4:K5"/>
    <mergeCell ref="C4:D4"/>
    <mergeCell ref="E4:G4"/>
    <mergeCell ref="H4:H5"/>
    <mergeCell ref="I4:I5"/>
    <mergeCell ref="J4:J5"/>
    <mergeCell ref="A2:J2"/>
  </mergeCells>
  <pageMargins left="0.70866141732283472" right="0.70866141732283472" top="0.78740157480314965" bottom="0.74803149606299213" header="0.31496062992125984" footer="0.31496062992125984"/>
  <pageSetup scale="8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468A0EC4-46CA-44F5-8E30-8B801B5F6E84}"/>
</file>

<file path=customXml/itemProps2.xml><?xml version="1.0" encoding="utf-8"?>
<ds:datastoreItem xmlns:ds="http://schemas.openxmlformats.org/officeDocument/2006/customXml" ds:itemID="{772BC69B-442B-4086-9317-C22B179D19D9}"/>
</file>

<file path=customXml/itemProps3.xml><?xml version="1.0" encoding="utf-8"?>
<ds:datastoreItem xmlns:ds="http://schemas.openxmlformats.org/officeDocument/2006/customXml" ds:itemID="{C3467EDB-E610-4C18-BE34-91C8BE0A8E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37</vt:i4>
      </vt:variant>
    </vt:vector>
  </HeadingPairs>
  <TitlesOfParts>
    <vt:vector size="61" baseType="lpstr">
      <vt:lpstr>1. Thủy lợi phí</vt:lpstr>
      <vt:lpstr>2. Đất lúa</vt:lpstr>
      <vt:lpstr>3. CS PTNN</vt:lpstr>
      <vt:lpstr>4. NTM 2023 (đối ứng)</vt:lpstr>
      <vt:lpstr>5. ATHĐ</vt:lpstr>
      <vt:lpstr>6. Tích tụ </vt:lpstr>
      <vt:lpstr>7. Kh.nông</vt:lpstr>
      <vt:lpstr>8. giám sát hành trình</vt:lpstr>
      <vt:lpstr>9. GTNT</vt:lpstr>
      <vt:lpstr>10. ATTP</vt:lpstr>
      <vt:lpstr>11.Kh.công</vt:lpstr>
      <vt:lpstr>12.Du lịch</vt:lpstr>
      <vt:lpstr>13.SCĐB</vt:lpstr>
      <vt:lpstr>13.1.SCĐB</vt:lpstr>
      <vt:lpstr>13.2.SCĐB</vt:lpstr>
      <vt:lpstr>14.ATGT</vt:lpstr>
      <vt:lpstr>15.PTDN</vt:lpstr>
      <vt:lpstr>16. Đào tạo NNL</vt:lpstr>
      <vt:lpstr>17. VH</vt:lpstr>
      <vt:lpstr>18. Hỏa táng</vt:lpstr>
      <vt:lpstr>19. NTM 2023 (Vốn NSTW)</vt:lpstr>
      <vt:lpstr>19.1</vt:lpstr>
      <vt:lpstr>19.2</vt:lpstr>
      <vt:lpstr>20. Nhu cầu CS 23</vt:lpstr>
      <vt:lpstr>'10. ATTP'!Print_Area</vt:lpstr>
      <vt:lpstr>'11.Kh.công'!Print_Area</vt:lpstr>
      <vt:lpstr>'12.Du lịch'!Print_Area</vt:lpstr>
      <vt:lpstr>'13.1.SCĐB'!Print_Area</vt:lpstr>
      <vt:lpstr>'13.2.SCĐB'!Print_Area</vt:lpstr>
      <vt:lpstr>'13.SCĐB'!Print_Area</vt:lpstr>
      <vt:lpstr>'14.ATGT'!Print_Area</vt:lpstr>
      <vt:lpstr>'15.PTDN'!Print_Area</vt:lpstr>
      <vt:lpstr>'16. Đào tạo NNL'!Print_Area</vt:lpstr>
      <vt:lpstr>'17. VH'!Print_Area</vt:lpstr>
      <vt:lpstr>'18. Hỏa táng'!Print_Area</vt:lpstr>
      <vt:lpstr>'19. NTM 2023 (Vốn NSTW)'!Print_Area</vt:lpstr>
      <vt:lpstr>'19.1'!Print_Area</vt:lpstr>
      <vt:lpstr>'19.2'!Print_Area</vt:lpstr>
      <vt:lpstr>'2. Đất lúa'!Print_Area</vt:lpstr>
      <vt:lpstr>'3. CS PTNN'!Print_Area</vt:lpstr>
      <vt:lpstr>'5. ATHĐ'!Print_Area</vt:lpstr>
      <vt:lpstr>'6. Tích tụ '!Print_Area</vt:lpstr>
      <vt:lpstr>'7. Kh.nông'!Print_Area</vt:lpstr>
      <vt:lpstr>'8. giám sát hành trình'!Print_Area</vt:lpstr>
      <vt:lpstr>'9. GTNT'!Print_Area</vt:lpstr>
      <vt:lpstr>'1. Thủy lợi phí'!Print_Titles</vt:lpstr>
      <vt:lpstr>'10. ATTP'!Print_Titles</vt:lpstr>
      <vt:lpstr>'11.Kh.công'!Print_Titles</vt:lpstr>
      <vt:lpstr>'12.Du lịch'!Print_Titles</vt:lpstr>
      <vt:lpstr>'13.1.SCĐB'!Print_Titles</vt:lpstr>
      <vt:lpstr>'13.2.SCĐB'!Print_Titles</vt:lpstr>
      <vt:lpstr>'14.ATGT'!Print_Titles</vt:lpstr>
      <vt:lpstr>'16. Đào tạo NNL'!Print_Titles</vt:lpstr>
      <vt:lpstr>'17. VH'!Print_Titles</vt:lpstr>
      <vt:lpstr>'19.1'!Print_Titles</vt:lpstr>
      <vt:lpstr>'19.2'!Print_Titles</vt:lpstr>
      <vt:lpstr>'2. Đất lúa'!Print_Titles</vt:lpstr>
      <vt:lpstr>'3. CS PTNN'!Print_Titles</vt:lpstr>
      <vt:lpstr>'4. NTM 2023 (đối ứng)'!Print_Titles</vt:lpstr>
      <vt:lpstr>'5. ATHĐ'!Print_Titles</vt:lpstr>
      <vt:lpstr>'7. Kh.nông'!Print_Titles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 hoc</dc:creator>
  <cp:lastModifiedBy>Acer</cp:lastModifiedBy>
  <cp:lastPrinted>2023-12-18T09:23:09Z</cp:lastPrinted>
  <dcterms:created xsi:type="dcterms:W3CDTF">2019-11-20T08:50:18Z</dcterms:created>
  <dcterms:modified xsi:type="dcterms:W3CDTF">2024-01-05T08:26:38Z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

<file path=package/services/digital-signature/_rels/origin.psdsor.rels><?xml version="1.0" encoding="UTF-8" standalone="yes"?>
<Relationships xmlns="http://schemas.openxmlformats.org/package/2006/relationships"><Relationship Id="rId1" Type="http://schemas.openxmlformats.org/package/2006/relationships/digital-signature/signature" Target="xml-signature/68c59ef1d08b4d7ea217c6abfa4809f8.psdsxs"/></Relationships>
</file>